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.CCGA\Desktop\compta cgt\"/>
    </mc:Choice>
  </mc:AlternateContent>
  <bookViews>
    <workbookView xWindow="0" yWindow="0" windowWidth="20460" windowHeight="7590" activeTab="4"/>
  </bookViews>
  <sheets>
    <sheet name="Feuil1" sheetId="1" r:id="rId1"/>
    <sheet name="Feuil2" sheetId="2" r:id="rId2"/>
    <sheet name="Feuil3" sheetId="3" r:id="rId3"/>
    <sheet name="Feuil4" sheetId="4" r:id="rId4"/>
    <sheet name="Feuil5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2" l="1"/>
  <c r="G19" i="2" s="1"/>
  <c r="G10" i="2"/>
  <c r="D14" i="1" l="1"/>
  <c r="D77" i="1" s="1"/>
  <c r="L77" i="1" s="1"/>
  <c r="I77" i="1"/>
  <c r="H77" i="1"/>
  <c r="E77" i="1"/>
  <c r="C77" i="1"/>
  <c r="L9" i="1"/>
  <c r="L14" i="1" l="1"/>
  <c r="H90" i="4"/>
  <c r="G90" i="4"/>
  <c r="E90" i="4"/>
  <c r="D90" i="4"/>
  <c r="C90" i="4"/>
  <c r="B90" i="4"/>
  <c r="H89" i="4"/>
  <c r="H88" i="4"/>
  <c r="H87" i="4"/>
  <c r="G74" i="4"/>
  <c r="E74" i="4"/>
  <c r="D74" i="4"/>
  <c r="C74" i="4"/>
  <c r="B74" i="4"/>
  <c r="H74" i="4" s="1"/>
  <c r="G60" i="4"/>
  <c r="G91" i="4" s="1"/>
  <c r="E60" i="4"/>
  <c r="E91" i="4" s="1"/>
  <c r="D60" i="4"/>
  <c r="D91" i="4" s="1"/>
  <c r="C60" i="4"/>
  <c r="C91" i="4" s="1"/>
  <c r="B60" i="4"/>
  <c r="H60" i="4" s="1"/>
  <c r="I60" i="4" s="1"/>
  <c r="I74" i="4" s="1"/>
  <c r="I90" i="4" s="1"/>
  <c r="B40" i="4"/>
  <c r="G39" i="4"/>
  <c r="E39" i="4"/>
  <c r="D39" i="4"/>
  <c r="C39" i="4"/>
  <c r="B39" i="4"/>
  <c r="H39" i="4" s="1"/>
  <c r="H26" i="4"/>
  <c r="G26" i="4"/>
  <c r="E26" i="4"/>
  <c r="D26" i="4"/>
  <c r="D40" i="4" s="1"/>
  <c r="D92" i="4" s="1"/>
  <c r="C26" i="4"/>
  <c r="C40" i="4" s="1"/>
  <c r="C92" i="4" s="1"/>
  <c r="B26" i="4"/>
  <c r="G13" i="4"/>
  <c r="G40" i="4" s="1"/>
  <c r="G92" i="4" s="1"/>
  <c r="E13" i="4"/>
  <c r="E40" i="4" s="1"/>
  <c r="D13" i="4"/>
  <c r="C13" i="4"/>
  <c r="B13" i="4"/>
  <c r="G16" i="3"/>
  <c r="F16" i="3"/>
  <c r="D16" i="3"/>
  <c r="C16" i="3"/>
  <c r="B16" i="3"/>
  <c r="F19" i="2"/>
  <c r="D19" i="2"/>
  <c r="C19" i="2"/>
  <c r="B19" i="2"/>
  <c r="L25" i="1"/>
  <c r="I9" i="1"/>
  <c r="H9" i="1"/>
  <c r="G9" i="1"/>
  <c r="E9" i="1"/>
  <c r="D9" i="1"/>
  <c r="C9" i="1"/>
  <c r="B9" i="1"/>
  <c r="H13" i="4" l="1"/>
  <c r="I26" i="4" s="1"/>
  <c r="E92" i="4"/>
  <c r="B92" i="4"/>
  <c r="H91" i="4"/>
  <c r="B91" i="4"/>
  <c r="H40" i="4" l="1"/>
  <c r="H92" i="4" s="1"/>
  <c r="I92" i="4" l="1"/>
</calcChain>
</file>

<file path=xl/sharedStrings.xml><?xml version="1.0" encoding="utf-8"?>
<sst xmlns="http://schemas.openxmlformats.org/spreadsheetml/2006/main" count="117" uniqueCount="77">
  <si>
    <t>DATES</t>
  </si>
  <si>
    <t>606 F.Bureau</t>
  </si>
  <si>
    <t>6251 F. Kms</t>
  </si>
  <si>
    <t>625 F.Bouche</t>
  </si>
  <si>
    <t>6236 Tracts</t>
  </si>
  <si>
    <t>607 Achats divers</t>
  </si>
  <si>
    <t>6262 Tél</t>
  </si>
  <si>
    <t>6278 F.Banque</t>
  </si>
  <si>
    <t>Frais Except</t>
  </si>
  <si>
    <t>Cogétise</t>
  </si>
  <si>
    <t>6251 Divers</t>
  </si>
  <si>
    <t>TOTAL</t>
  </si>
  <si>
    <t>N° Chèque</t>
  </si>
  <si>
    <t>JANVIER</t>
  </si>
  <si>
    <t>S/TOTAL</t>
  </si>
  <si>
    <t xml:space="preserve"> FEVRIER</t>
  </si>
  <si>
    <t>MARS</t>
  </si>
  <si>
    <t>Trimestre</t>
  </si>
  <si>
    <t>AVRIL</t>
  </si>
  <si>
    <t>MAI</t>
  </si>
  <si>
    <t>JUIN</t>
  </si>
  <si>
    <t>TOT/trimestre</t>
  </si>
  <si>
    <t>JUILLET</t>
  </si>
  <si>
    <t>AOUT</t>
  </si>
  <si>
    <t>SEPTEMBRE</t>
  </si>
  <si>
    <t>TOTAL TRIM</t>
  </si>
  <si>
    <t>1+2+3</t>
  </si>
  <si>
    <t>OCTOBRE</t>
  </si>
  <si>
    <t>NOVEMBRE</t>
  </si>
  <si>
    <t>DECEMBRE</t>
  </si>
  <si>
    <t>TO/SEMESTRE</t>
  </si>
  <si>
    <t>1+2+3+4</t>
  </si>
  <si>
    <t>778 DONS</t>
  </si>
  <si>
    <t>745 MUTUAL</t>
  </si>
  <si>
    <t>745 M. REPAS</t>
  </si>
  <si>
    <t>758 Subvent</t>
  </si>
  <si>
    <t>Autre</t>
  </si>
  <si>
    <t>758 Cotisa</t>
  </si>
  <si>
    <t>TOTAUX</t>
  </si>
  <si>
    <t xml:space="preserve">    1er TRIMESTRE</t>
  </si>
  <si>
    <t>2 ème TRIMESTRE</t>
  </si>
  <si>
    <t>3ème TRIMESTRE</t>
  </si>
  <si>
    <t>4 ème TRIMESTRE</t>
  </si>
  <si>
    <t>FEUILLE  DES  RECETTES  2024</t>
  </si>
  <si>
    <t>758 SUBVEN</t>
  </si>
  <si>
    <t>AUTRE</t>
  </si>
  <si>
    <t>758 COTISATION</t>
  </si>
  <si>
    <t>FEVRIER</t>
  </si>
  <si>
    <t>TOTAL SEM</t>
  </si>
  <si>
    <t>N°</t>
  </si>
  <si>
    <t xml:space="preserve">                                   LIBELLES</t>
  </si>
  <si>
    <t>RECETTES</t>
  </si>
  <si>
    <t>DEPENSES</t>
  </si>
  <si>
    <t>Participations solidarités / abonnements/ congrès</t>
  </si>
  <si>
    <t>Frais bancaires</t>
  </si>
  <si>
    <t>F E U I L L E   D E   D E P E N S E S   2024</t>
  </si>
  <si>
    <r>
      <t xml:space="preserve">                      </t>
    </r>
    <r>
      <rPr>
        <b/>
        <sz val="11"/>
        <rFont val="Arial"/>
        <family val="2"/>
      </rPr>
      <t xml:space="preserve"> ETAT   TRIMESTRIEL   DE   RECETTES POUR 2024</t>
    </r>
  </si>
  <si>
    <r>
      <t xml:space="preserve">                                       </t>
    </r>
    <r>
      <rPr>
        <b/>
        <sz val="11"/>
        <rFont val="Arial"/>
        <family val="2"/>
      </rPr>
      <t xml:space="preserve"> ETAT   TRIMESTRIEL   DE  dépenses  POUR 2024</t>
    </r>
  </si>
  <si>
    <t>29,30,31</t>
  </si>
  <si>
    <t>T</t>
  </si>
  <si>
    <t xml:space="preserve"> Frais postaux</t>
  </si>
  <si>
    <t>cotisation syndicales</t>
  </si>
  <si>
    <t xml:space="preserve">
TX COMCOM GD BS Armagnac
BILAN DE TRESORERIE 2025
</t>
  </si>
  <si>
    <t xml:space="preserve"> FNI cogetise</t>
  </si>
  <si>
    <t xml:space="preserve"> Frais Bus</t>
  </si>
  <si>
    <t>Frais de restaurant (Tractage,déploiement,permanence)</t>
  </si>
  <si>
    <t>Divers : (achats peinture pour banderolles, colle, cadeau camarade)</t>
  </si>
  <si>
    <t>timbre cogetise</t>
  </si>
  <si>
    <t>Aller/Retour Nogaro / eauze 2025</t>
  </si>
  <si>
    <t>don/ participation libre AG 2025</t>
  </si>
  <si>
    <t xml:space="preserve">T O T A L    </t>
  </si>
  <si>
    <t>SOLDE AU 31 décembre   2025</t>
  </si>
  <si>
    <t>Contrôlé par la Commission Financière janvier 2026</t>
  </si>
  <si>
    <t>Participations repas CSD/ UD/congré</t>
  </si>
  <si>
    <t>achat divers (agenda 2026)</t>
  </si>
  <si>
    <t>AG novembre 2025</t>
  </si>
  <si>
    <t xml:space="preserve">Frais entretien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</si>
</sst>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[$€-40C]_-;\-* #,##0.00\ [$€-40C]_-;_-* &quot;-&quot;??\ [$€-40C]_-;_-@_-"/>
    <numFmt numFmtId="165" formatCode="#,##0.00\ &quot;€&quot;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name val="Arial Black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0"/>
      <color theme="2" tint="-0.749992370372631"/>
      <name val="Arial"/>
      <family val="2"/>
    </font>
    <font>
      <sz val="10"/>
      <color theme="2" tint="-0.74999237037263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</font>
    <font>
      <b/>
      <sz val="8"/>
      <name val="Arial"/>
      <family val="2"/>
    </font>
    <font>
      <b/>
      <sz val="11"/>
      <color theme="0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0"/>
      <name val="Comic Sans MS"/>
      <family val="4"/>
    </font>
  </fonts>
  <fills count="26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9"/>
      </patternFill>
    </fill>
    <fill>
      <patternFill patternType="solid">
        <fgColor rgb="FFFFCC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theme="2"/>
        <bgColor indexed="64"/>
      </patternFill>
    </fill>
  </fills>
  <borders count="9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73">
    <xf numFmtId="0" fontId="0" fillId="0" borderId="0" xfId="0"/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16" fontId="4" fillId="6" borderId="8" xfId="0" applyNumberFormat="1" applyFont="1" applyFill="1" applyBorder="1"/>
    <xf numFmtId="164" fontId="0" fillId="6" borderId="9" xfId="0" applyNumberFormat="1" applyFill="1" applyBorder="1"/>
    <xf numFmtId="164" fontId="0" fillId="6" borderId="9" xfId="0" applyNumberFormat="1" applyFill="1" applyBorder="1" applyAlignment="1">
      <alignment horizontal="center" vertical="center"/>
    </xf>
    <xf numFmtId="0" fontId="0" fillId="6" borderId="10" xfId="0" applyFill="1" applyBorder="1" applyAlignment="1">
      <alignment horizontal="center"/>
    </xf>
    <xf numFmtId="14" fontId="0" fillId="0" borderId="11" xfId="0" applyNumberFormat="1" applyBorder="1"/>
    <xf numFmtId="164" fontId="0" fillId="0" borderId="12" xfId="0" applyNumberFormat="1" applyBorder="1"/>
    <xf numFmtId="164" fontId="5" fillId="7" borderId="12" xfId="0" applyNumberFormat="1" applyFont="1" applyFill="1" applyBorder="1"/>
    <xf numFmtId="0" fontId="0" fillId="0" borderId="13" xfId="0" applyBorder="1" applyAlignment="1">
      <alignment horizontal="center"/>
    </xf>
    <xf numFmtId="0" fontId="0" fillId="0" borderId="11" xfId="0" applyBorder="1"/>
    <xf numFmtId="0" fontId="5" fillId="0" borderId="13" xfId="0" applyFont="1" applyBorder="1" applyAlignment="1">
      <alignment horizontal="center"/>
    </xf>
    <xf numFmtId="16" fontId="5" fillId="8" borderId="14" xfId="0" applyNumberFormat="1" applyFont="1" applyFill="1" applyBorder="1"/>
    <xf numFmtId="164" fontId="0" fillId="8" borderId="15" xfId="0" applyNumberFormat="1" applyFill="1" applyBorder="1"/>
    <xf numFmtId="164" fontId="4" fillId="9" borderId="15" xfId="0" applyNumberFormat="1" applyFont="1" applyFill="1" applyBorder="1"/>
    <xf numFmtId="0" fontId="5" fillId="0" borderId="16" xfId="0" applyFont="1" applyBorder="1" applyAlignment="1">
      <alignment horizontal="center"/>
    </xf>
    <xf numFmtId="0" fontId="4" fillId="6" borderId="17" xfId="0" applyFont="1" applyFill="1" applyBorder="1"/>
    <xf numFmtId="164" fontId="0" fillId="6" borderId="18" xfId="0" applyNumberFormat="1" applyFill="1" applyBorder="1"/>
    <xf numFmtId="164" fontId="0" fillId="6" borderId="19" xfId="0" applyNumberFormat="1" applyFill="1" applyBorder="1"/>
    <xf numFmtId="0" fontId="0" fillId="6" borderId="20" xfId="0" applyFill="1" applyBorder="1" applyAlignment="1">
      <alignment horizontal="center"/>
    </xf>
    <xf numFmtId="164" fontId="0" fillId="0" borderId="21" xfId="0" applyNumberFormat="1" applyBorder="1"/>
    <xf numFmtId="0" fontId="0" fillId="0" borderId="22" xfId="0" applyBorder="1"/>
    <xf numFmtId="164" fontId="0" fillId="0" borderId="23" xfId="0" applyNumberFormat="1" applyBorder="1"/>
    <xf numFmtId="164" fontId="0" fillId="0" borderId="24" xfId="0" applyNumberFormat="1" applyBorder="1"/>
    <xf numFmtId="0" fontId="0" fillId="0" borderId="25" xfId="0" applyBorder="1" applyAlignment="1">
      <alignment horizontal="center"/>
    </xf>
    <xf numFmtId="16" fontId="5" fillId="8" borderId="26" xfId="0" applyNumberFormat="1" applyFont="1" applyFill="1" applyBorder="1"/>
    <xf numFmtId="164" fontId="0" fillId="8" borderId="27" xfId="0" applyNumberFormat="1" applyFill="1" applyBorder="1"/>
    <xf numFmtId="164" fontId="0" fillId="8" borderId="19" xfId="0" applyNumberFormat="1" applyFill="1" applyBorder="1"/>
    <xf numFmtId="164" fontId="0" fillId="8" borderId="28" xfId="0" applyNumberFormat="1" applyFill="1" applyBorder="1"/>
    <xf numFmtId="164" fontId="0" fillId="8" borderId="23" xfId="0" applyNumberFormat="1" applyFill="1" applyBorder="1"/>
    <xf numFmtId="164" fontId="4" fillId="9" borderId="27" xfId="0" applyNumberFormat="1" applyFont="1" applyFill="1" applyBorder="1"/>
    <xf numFmtId="0" fontId="0" fillId="0" borderId="29" xfId="0" applyBorder="1" applyAlignment="1">
      <alignment horizontal="center"/>
    </xf>
    <xf numFmtId="16" fontId="4" fillId="6" borderId="17" xfId="0" applyNumberFormat="1" applyFont="1" applyFill="1" applyBorder="1"/>
    <xf numFmtId="164" fontId="0" fillId="6" borderId="28" xfId="0" applyNumberFormat="1" applyFill="1" applyBorder="1"/>
    <xf numFmtId="164" fontId="0" fillId="7" borderId="9" xfId="0" applyNumberFormat="1" applyFill="1" applyBorder="1"/>
    <xf numFmtId="0" fontId="0" fillId="0" borderId="26" xfId="0" applyBorder="1"/>
    <xf numFmtId="164" fontId="5" fillId="7" borderId="23" xfId="0" applyNumberFormat="1" applyFont="1" applyFill="1" applyBorder="1"/>
    <xf numFmtId="0" fontId="0" fillId="0" borderId="30" xfId="0" applyBorder="1" applyAlignment="1">
      <alignment horizontal="center"/>
    </xf>
    <xf numFmtId="0" fontId="5" fillId="8" borderId="31" xfId="0" applyFont="1" applyFill="1" applyBorder="1"/>
    <xf numFmtId="164" fontId="0" fillId="8" borderId="32" xfId="0" applyNumberFormat="1" applyFill="1" applyBorder="1"/>
    <xf numFmtId="0" fontId="6" fillId="10" borderId="33" xfId="0" applyFont="1" applyFill="1" applyBorder="1"/>
    <xf numFmtId="164" fontId="4" fillId="10" borderId="19" xfId="0" applyNumberFormat="1" applyFont="1" applyFill="1" applyBorder="1"/>
    <xf numFmtId="164" fontId="4" fillId="10" borderId="27" xfId="0" applyNumberFormat="1" applyFont="1" applyFill="1" applyBorder="1"/>
    <xf numFmtId="164" fontId="4" fillId="11" borderId="19" xfId="0" applyNumberFormat="1" applyFont="1" applyFill="1" applyBorder="1"/>
    <xf numFmtId="0" fontId="0" fillId="11" borderId="34" xfId="0" applyFill="1" applyBorder="1" applyAlignment="1">
      <alignment horizontal="center"/>
    </xf>
    <xf numFmtId="0" fontId="0" fillId="6" borderId="35" xfId="0" applyFill="1" applyBorder="1" applyAlignment="1">
      <alignment horizontal="center"/>
    </xf>
    <xf numFmtId="164" fontId="0" fillId="0" borderId="9" xfId="0" applyNumberFormat="1" applyBorder="1"/>
    <xf numFmtId="165" fontId="0" fillId="0" borderId="9" xfId="0" applyNumberFormat="1" applyBorder="1"/>
    <xf numFmtId="0" fontId="5" fillId="0" borderId="10" xfId="0" applyFont="1" applyBorder="1" applyAlignment="1">
      <alignment horizontal="center"/>
    </xf>
    <xf numFmtId="14" fontId="0" fillId="0" borderId="36" xfId="0" applyNumberFormat="1" applyBorder="1"/>
    <xf numFmtId="165" fontId="0" fillId="0" borderId="12" xfId="0" applyNumberFormat="1" applyBorder="1"/>
    <xf numFmtId="164" fontId="0" fillId="7" borderId="12" xfId="0" applyNumberFormat="1" applyFill="1" applyBorder="1"/>
    <xf numFmtId="0" fontId="0" fillId="0" borderId="36" xfId="0" applyBorder="1"/>
    <xf numFmtId="165" fontId="0" fillId="0" borderId="24" xfId="0" applyNumberFormat="1" applyBorder="1"/>
    <xf numFmtId="164" fontId="0" fillId="7" borderId="24" xfId="0" applyNumberFormat="1" applyFill="1" applyBorder="1"/>
    <xf numFmtId="0" fontId="0" fillId="8" borderId="37" xfId="0" applyFill="1" applyBorder="1"/>
    <xf numFmtId="164" fontId="0" fillId="8" borderId="38" xfId="0" applyNumberFormat="1" applyFill="1" applyBorder="1"/>
    <xf numFmtId="165" fontId="0" fillId="8" borderId="38" xfId="0" applyNumberFormat="1" applyFill="1" applyBorder="1"/>
    <xf numFmtId="164" fontId="0" fillId="8" borderId="39" xfId="0" applyNumberFormat="1" applyFill="1" applyBorder="1"/>
    <xf numFmtId="164" fontId="4" fillId="12" borderId="40" xfId="0" applyNumberFormat="1" applyFont="1" applyFill="1" applyBorder="1"/>
    <xf numFmtId="164" fontId="0" fillId="0" borderId="29" xfId="0" applyNumberFormat="1" applyBorder="1" applyAlignment="1">
      <alignment horizontal="center"/>
    </xf>
    <xf numFmtId="0" fontId="4" fillId="6" borderId="8" xfId="0" applyFont="1" applyFill="1" applyBorder="1"/>
    <xf numFmtId="0" fontId="5" fillId="8" borderId="14" xfId="0" applyFont="1" applyFill="1" applyBorder="1"/>
    <xf numFmtId="164" fontId="4" fillId="12" borderId="15" xfId="0" applyNumberFormat="1" applyFont="1" applyFill="1" applyBorder="1"/>
    <xf numFmtId="0" fontId="0" fillId="0" borderId="16" xfId="0" applyBorder="1"/>
    <xf numFmtId="0" fontId="7" fillId="6" borderId="41" xfId="0" applyFont="1" applyFill="1" applyBorder="1"/>
    <xf numFmtId="44" fontId="8" fillId="6" borderId="42" xfId="1" applyFont="1" applyFill="1" applyBorder="1"/>
    <xf numFmtId="44" fontId="8" fillId="6" borderId="18" xfId="1" applyFont="1" applyFill="1" applyBorder="1"/>
    <xf numFmtId="44" fontId="8" fillId="6" borderId="43" xfId="1" applyFont="1" applyFill="1" applyBorder="1"/>
    <xf numFmtId="44" fontId="8" fillId="6" borderId="44" xfId="1" applyFont="1" applyFill="1" applyBorder="1"/>
    <xf numFmtId="44" fontId="8" fillId="6" borderId="45" xfId="1" applyFont="1" applyFill="1" applyBorder="1"/>
    <xf numFmtId="0" fontId="8" fillId="6" borderId="35" xfId="0" applyFont="1" applyFill="1" applyBorder="1" applyAlignment="1">
      <alignment horizontal="center"/>
    </xf>
    <xf numFmtId="14" fontId="5" fillId="0" borderId="11" xfId="0" applyNumberFormat="1" applyFont="1" applyBorder="1"/>
    <xf numFmtId="44" fontId="0" fillId="0" borderId="12" xfId="1" applyFont="1" applyBorder="1"/>
    <xf numFmtId="165" fontId="0" fillId="0" borderId="46" xfId="1" applyNumberFormat="1" applyFont="1" applyBorder="1"/>
    <xf numFmtId="44" fontId="0" fillId="0" borderId="9" xfId="1" applyFont="1" applyBorder="1"/>
    <xf numFmtId="44" fontId="0" fillId="0" borderId="47" xfId="1" applyFont="1" applyBorder="1"/>
    <xf numFmtId="0" fontId="0" fillId="0" borderId="10" xfId="0" applyBorder="1" applyAlignment="1">
      <alignment horizontal="center"/>
    </xf>
    <xf numFmtId="165" fontId="0" fillId="0" borderId="12" xfId="1" applyNumberFormat="1" applyFont="1" applyBorder="1"/>
    <xf numFmtId="44" fontId="0" fillId="0" borderId="21" xfId="1" applyFont="1" applyBorder="1"/>
    <xf numFmtId="44" fontId="0" fillId="0" borderId="48" xfId="1" applyFont="1" applyBorder="1"/>
    <xf numFmtId="0" fontId="5" fillId="0" borderId="11" xfId="0" applyFont="1" applyBorder="1"/>
    <xf numFmtId="0" fontId="5" fillId="8" borderId="49" xfId="0" applyFont="1" applyFill="1" applyBorder="1"/>
    <xf numFmtId="44" fontId="0" fillId="8" borderId="38" xfId="0" applyNumberFormat="1" applyFill="1" applyBorder="1"/>
    <xf numFmtId="44" fontId="0" fillId="8" borderId="50" xfId="0" applyNumberFormat="1" applyFill="1" applyBorder="1"/>
    <xf numFmtId="164" fontId="4" fillId="12" borderId="38" xfId="0" applyNumberFormat="1" applyFont="1" applyFill="1" applyBorder="1"/>
    <xf numFmtId="0" fontId="0" fillId="0" borderId="51" xfId="0" applyBorder="1" applyAlignment="1">
      <alignment horizontal="center"/>
    </xf>
    <xf numFmtId="0" fontId="4" fillId="11" borderId="26" xfId="0" applyFont="1" applyFill="1" applyBorder="1"/>
    <xf numFmtId="164" fontId="4" fillId="11" borderId="27" xfId="0" applyNumberFormat="1" applyFont="1" applyFill="1" applyBorder="1"/>
    <xf numFmtId="44" fontId="4" fillId="11" borderId="27" xfId="0" applyNumberFormat="1" applyFont="1" applyFill="1" applyBorder="1"/>
    <xf numFmtId="0" fontId="0" fillId="11" borderId="29" xfId="0" applyFill="1" applyBorder="1" applyAlignment="1">
      <alignment horizontal="center"/>
    </xf>
    <xf numFmtId="0" fontId="9" fillId="13" borderId="37" xfId="0" applyFont="1" applyFill="1" applyBorder="1"/>
    <xf numFmtId="164" fontId="9" fillId="14" borderId="19" xfId="0" applyNumberFormat="1" applyFont="1" applyFill="1" applyBorder="1"/>
    <xf numFmtId="164" fontId="9" fillId="13" borderId="27" xfId="0" applyNumberFormat="1" applyFont="1" applyFill="1" applyBorder="1"/>
    <xf numFmtId="44" fontId="9" fillId="13" borderId="52" xfId="0" applyNumberFormat="1" applyFont="1" applyFill="1" applyBorder="1"/>
    <xf numFmtId="44" fontId="9" fillId="13" borderId="19" xfId="0" applyNumberFormat="1" applyFont="1" applyFill="1" applyBorder="1"/>
    <xf numFmtId="164" fontId="9" fillId="13" borderId="19" xfId="0" applyNumberFormat="1" applyFont="1" applyFill="1" applyBorder="1"/>
    <xf numFmtId="44" fontId="9" fillId="13" borderId="0" xfId="0" applyNumberFormat="1" applyFont="1" applyFill="1"/>
    <xf numFmtId="0" fontId="10" fillId="13" borderId="34" xfId="0" applyFont="1" applyFill="1" applyBorder="1" applyAlignment="1">
      <alignment horizontal="center"/>
    </xf>
    <xf numFmtId="44" fontId="11" fillId="6" borderId="18" xfId="1" applyFont="1" applyFill="1" applyBorder="1"/>
    <xf numFmtId="44" fontId="11" fillId="6" borderId="9" xfId="1" applyFont="1" applyFill="1" applyBorder="1"/>
    <xf numFmtId="0" fontId="0" fillId="0" borderId="35" xfId="0" applyBorder="1" applyAlignment="1">
      <alignment horizontal="center"/>
    </xf>
    <xf numFmtId="44" fontId="5" fillId="8" borderId="38" xfId="1" applyFont="1" applyFill="1" applyBorder="1"/>
    <xf numFmtId="44" fontId="5" fillId="8" borderId="39" xfId="1" applyFont="1" applyFill="1" applyBorder="1"/>
    <xf numFmtId="44" fontId="5" fillId="8" borderId="50" xfId="1" applyFont="1" applyFill="1" applyBorder="1"/>
    <xf numFmtId="44" fontId="5" fillId="8" borderId="53" xfId="1" applyFont="1" applyFill="1" applyBorder="1"/>
    <xf numFmtId="44" fontId="4" fillId="12" borderId="38" xfId="1" applyFont="1" applyFill="1" applyBorder="1"/>
    <xf numFmtId="44" fontId="11" fillId="6" borderId="46" xfId="1" applyFont="1" applyFill="1" applyBorder="1"/>
    <xf numFmtId="44" fontId="11" fillId="6" borderId="47" xfId="1" applyFont="1" applyFill="1" applyBorder="1"/>
    <xf numFmtId="0" fontId="0" fillId="0" borderId="10" xfId="0" applyBorder="1"/>
    <xf numFmtId="0" fontId="0" fillId="0" borderId="13" xfId="0" applyBorder="1" applyAlignment="1">
      <alignment horizontal="center" vertical="center"/>
    </xf>
    <xf numFmtId="44" fontId="0" fillId="0" borderId="23" xfId="1" applyFont="1" applyBorder="1"/>
    <xf numFmtId="44" fontId="0" fillId="0" borderId="54" xfId="1" applyFont="1" applyBorder="1"/>
    <xf numFmtId="44" fontId="0" fillId="0" borderId="55" xfId="1" applyFont="1" applyBorder="1"/>
    <xf numFmtId="0" fontId="0" fillId="0" borderId="30" xfId="0" applyBorder="1" applyAlignment="1">
      <alignment horizontal="center" vertical="center"/>
    </xf>
    <xf numFmtId="0" fontId="5" fillId="8" borderId="37" xfId="0" applyFont="1" applyFill="1" applyBorder="1"/>
    <xf numFmtId="44" fontId="5" fillId="8" borderId="27" xfId="1" applyFont="1" applyFill="1" applyBorder="1"/>
    <xf numFmtId="44" fontId="5" fillId="8" borderId="40" xfId="1" applyFont="1" applyFill="1" applyBorder="1"/>
    <xf numFmtId="44" fontId="5" fillId="8" borderId="56" xfId="1" applyFont="1" applyFill="1" applyBorder="1"/>
    <xf numFmtId="44" fontId="4" fillId="12" borderId="27" xfId="1" applyFont="1" applyFill="1" applyBorder="1"/>
    <xf numFmtId="0" fontId="0" fillId="0" borderId="29" xfId="0" applyBorder="1" applyAlignment="1">
      <alignment horizontal="center" vertical="center"/>
    </xf>
    <xf numFmtId="44" fontId="4" fillId="6" borderId="8" xfId="4" applyFont="1" applyFill="1" applyBorder="1"/>
    <xf numFmtId="44" fontId="11" fillId="6" borderId="9" xfId="4" applyFont="1" applyFill="1" applyBorder="1"/>
    <xf numFmtId="44" fontId="11" fillId="6" borderId="46" xfId="4" applyFont="1" applyFill="1" applyBorder="1"/>
    <xf numFmtId="44" fontId="11" fillId="6" borderId="47" xfId="4" applyFont="1" applyFill="1" applyBorder="1"/>
    <xf numFmtId="0" fontId="0" fillId="0" borderId="10" xfId="1" applyNumberFormat="1" applyFont="1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5" fillId="8" borderId="22" xfId="0" applyFont="1" applyFill="1" applyBorder="1"/>
    <xf numFmtId="44" fontId="5" fillId="8" borderId="24" xfId="1" applyFont="1" applyFill="1" applyBorder="1"/>
    <xf numFmtId="44" fontId="5" fillId="8" borderId="58" xfId="1" applyFont="1" applyFill="1" applyBorder="1"/>
    <xf numFmtId="44" fontId="5" fillId="8" borderId="59" xfId="1" applyFont="1" applyFill="1" applyBorder="1"/>
    <xf numFmtId="44" fontId="1" fillId="9" borderId="24" xfId="3" applyNumberFormat="1" applyFont="1" applyFill="1" applyBorder="1"/>
    <xf numFmtId="0" fontId="0" fillId="0" borderId="25" xfId="0" applyBorder="1" applyAlignment="1">
      <alignment vertical="center"/>
    </xf>
    <xf numFmtId="0" fontId="4" fillId="11" borderId="37" xfId="0" applyFont="1" applyFill="1" applyBorder="1"/>
    <xf numFmtId="44" fontId="4" fillId="11" borderId="27" xfId="1" applyFont="1" applyFill="1" applyBorder="1"/>
    <xf numFmtId="44" fontId="4" fillId="11" borderId="19" xfId="1" applyFont="1" applyFill="1" applyBorder="1"/>
    <xf numFmtId="44" fontId="4" fillId="11" borderId="0" xfId="1" applyFont="1" applyFill="1" applyBorder="1"/>
    <xf numFmtId="0" fontId="1" fillId="2" borderId="57" xfId="2" applyBorder="1"/>
    <xf numFmtId="0" fontId="4" fillId="6" borderId="36" xfId="0" applyFont="1" applyFill="1" applyBorder="1" applyAlignment="1">
      <alignment horizontal="right"/>
    </xf>
    <xf numFmtId="164" fontId="11" fillId="6" borderId="18" xfId="1" applyNumberFormat="1" applyFont="1" applyFill="1" applyBorder="1"/>
    <xf numFmtId="164" fontId="11" fillId="6" borderId="52" xfId="1" applyNumberFormat="1" applyFont="1" applyFill="1" applyBorder="1"/>
    <xf numFmtId="164" fontId="11" fillId="6" borderId="9" xfId="1" applyNumberFormat="1" applyFont="1" applyFill="1" applyBorder="1"/>
    <xf numFmtId="164" fontId="11" fillId="6" borderId="19" xfId="1" applyNumberFormat="1" applyFont="1" applyFill="1" applyBorder="1"/>
    <xf numFmtId="164" fontId="11" fillId="6" borderId="23" xfId="1" applyNumberFormat="1" applyFont="1" applyFill="1" applyBorder="1"/>
    <xf numFmtId="164" fontId="11" fillId="6" borderId="0" xfId="1" applyNumberFormat="1" applyFont="1" applyFill="1" applyBorder="1"/>
    <xf numFmtId="0" fontId="0" fillId="15" borderId="29" xfId="0" applyFill="1" applyBorder="1"/>
    <xf numFmtId="164" fontId="0" fillId="0" borderId="12" xfId="1" applyNumberFormat="1" applyFont="1" applyBorder="1"/>
    <xf numFmtId="0" fontId="0" fillId="8" borderId="26" xfId="0" applyFill="1" applyBorder="1" applyAlignment="1">
      <alignment horizontal="right"/>
    </xf>
    <xf numFmtId="164" fontId="5" fillId="8" borderId="38" xfId="1" applyNumberFormat="1" applyFont="1" applyFill="1" applyBorder="1"/>
    <xf numFmtId="164" fontId="5" fillId="8" borderId="27" xfId="1" applyNumberFormat="1" applyFont="1" applyFill="1" applyBorder="1"/>
    <xf numFmtId="164" fontId="5" fillId="8" borderId="19" xfId="1" applyNumberFormat="1" applyFont="1" applyFill="1" applyBorder="1"/>
    <xf numFmtId="164" fontId="5" fillId="8" borderId="24" xfId="1" applyNumberFormat="1" applyFont="1" applyFill="1" applyBorder="1"/>
    <xf numFmtId="164" fontId="4" fillId="12" borderId="38" xfId="1" applyNumberFormat="1" applyFont="1" applyFill="1" applyBorder="1"/>
    <xf numFmtId="0" fontId="0" fillId="0" borderId="20" xfId="0" applyBorder="1" applyAlignment="1">
      <alignment horizontal="center"/>
    </xf>
    <xf numFmtId="0" fontId="4" fillId="6" borderId="17" xfId="0" applyFont="1" applyFill="1" applyBorder="1" applyAlignment="1">
      <alignment horizontal="right"/>
    </xf>
    <xf numFmtId="14" fontId="0" fillId="0" borderId="12" xfId="0" applyNumberFormat="1" applyBorder="1" applyAlignment="1">
      <alignment horizontal="right"/>
    </xf>
    <xf numFmtId="0" fontId="0" fillId="0" borderId="12" xfId="0" applyBorder="1" applyAlignment="1">
      <alignment horizontal="right"/>
    </xf>
    <xf numFmtId="0" fontId="5" fillId="8" borderId="26" xfId="0" applyFont="1" applyFill="1" applyBorder="1" applyAlignment="1">
      <alignment horizontal="right"/>
    </xf>
    <xf numFmtId="164" fontId="5" fillId="8" borderId="28" xfId="1" applyNumberFormat="1" applyFont="1" applyFill="1" applyBorder="1"/>
    <xf numFmtId="164" fontId="4" fillId="12" borderId="19" xfId="1" applyNumberFormat="1" applyFont="1" applyFill="1" applyBorder="1"/>
    <xf numFmtId="164" fontId="0" fillId="0" borderId="19" xfId="1" applyNumberFormat="1" applyFont="1" applyBorder="1"/>
    <xf numFmtId="0" fontId="0" fillId="0" borderId="34" xfId="0" applyBorder="1" applyAlignment="1">
      <alignment horizontal="center"/>
    </xf>
    <xf numFmtId="164" fontId="0" fillId="0" borderId="24" xfId="1" applyNumberFormat="1" applyFont="1" applyBorder="1"/>
    <xf numFmtId="164" fontId="5" fillId="8" borderId="18" xfId="1" applyNumberFormat="1" applyFont="1" applyFill="1" applyBorder="1"/>
    <xf numFmtId="164" fontId="5" fillId="12" borderId="38" xfId="1" applyNumberFormat="1" applyFont="1" applyFill="1" applyBorder="1"/>
    <xf numFmtId="164" fontId="4" fillId="11" borderId="60" xfId="0" applyNumberFormat="1" applyFont="1" applyFill="1" applyBorder="1"/>
    <xf numFmtId="164" fontId="4" fillId="11" borderId="56" xfId="0" applyNumberFormat="1" applyFont="1" applyFill="1" applyBorder="1"/>
    <xf numFmtId="164" fontId="4" fillId="11" borderId="24" xfId="0" applyNumberFormat="1" applyFont="1" applyFill="1" applyBorder="1"/>
    <xf numFmtId="164" fontId="4" fillId="11" borderId="38" xfId="0" applyNumberFormat="1" applyFont="1" applyFill="1" applyBorder="1"/>
    <xf numFmtId="0" fontId="12" fillId="14" borderId="37" xfId="0" applyFont="1" applyFill="1" applyBorder="1" applyAlignment="1">
      <alignment vertical="center"/>
    </xf>
    <xf numFmtId="44" fontId="9" fillId="14" borderId="61" xfId="0" applyNumberFormat="1" applyFont="1" applyFill="1" applyBorder="1" applyAlignment="1">
      <alignment horizontal="center" vertical="center"/>
    </xf>
    <xf numFmtId="44" fontId="9" fillId="14" borderId="27" xfId="0" applyNumberFormat="1" applyFont="1" applyFill="1" applyBorder="1"/>
    <xf numFmtId="44" fontId="9" fillId="14" borderId="56" xfId="0" applyNumberFormat="1" applyFont="1" applyFill="1" applyBorder="1"/>
    <xf numFmtId="44" fontId="9" fillId="14" borderId="28" xfId="0" applyNumberFormat="1" applyFont="1" applyFill="1" applyBorder="1"/>
    <xf numFmtId="0" fontId="4" fillId="11" borderId="51" xfId="0" applyFont="1" applyFill="1" applyBorder="1"/>
    <xf numFmtId="0" fontId="13" fillId="16" borderId="62" xfId="0" applyFont="1" applyFill="1" applyBorder="1" applyAlignment="1">
      <alignment horizontal="center" vertical="center"/>
    </xf>
    <xf numFmtId="164" fontId="13" fillId="16" borderId="63" xfId="0" applyNumberFormat="1" applyFont="1" applyFill="1" applyBorder="1" applyAlignment="1">
      <alignment vertical="center"/>
    </xf>
    <xf numFmtId="44" fontId="13" fillId="16" borderId="63" xfId="0" applyNumberFormat="1" applyFont="1" applyFill="1" applyBorder="1" applyAlignment="1">
      <alignment vertical="center"/>
    </xf>
    <xf numFmtId="44" fontId="13" fillId="16" borderId="64" xfId="0" applyNumberFormat="1" applyFont="1" applyFill="1" applyBorder="1" applyAlignment="1">
      <alignment vertical="center"/>
    </xf>
    <xf numFmtId="0" fontId="9" fillId="14" borderId="65" xfId="0" applyFont="1" applyFill="1" applyBorder="1"/>
    <xf numFmtId="0" fontId="5" fillId="0" borderId="0" xfId="0" applyFont="1"/>
    <xf numFmtId="0" fontId="5" fillId="0" borderId="0" xfId="0" applyFont="1" applyAlignment="1">
      <alignment horizontal="left" vertical="top"/>
    </xf>
    <xf numFmtId="0" fontId="5" fillId="0" borderId="1" xfId="0" applyFont="1" applyBorder="1"/>
    <xf numFmtId="0" fontId="5" fillId="0" borderId="3" xfId="0" applyFont="1" applyBorder="1"/>
    <xf numFmtId="0" fontId="9" fillId="5" borderId="66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5" fillId="0" borderId="67" xfId="0" applyFont="1" applyBorder="1"/>
    <xf numFmtId="0" fontId="5" fillId="0" borderId="68" xfId="0" applyFont="1" applyBorder="1"/>
    <xf numFmtId="0" fontId="5" fillId="0" borderId="69" xfId="0" applyFont="1" applyBorder="1"/>
    <xf numFmtId="165" fontId="0" fillId="10" borderId="4" xfId="0" applyNumberFormat="1" applyFill="1" applyBorder="1"/>
    <xf numFmtId="165" fontId="0" fillId="10" borderId="5" xfId="0" applyNumberFormat="1" applyFill="1" applyBorder="1"/>
    <xf numFmtId="165" fontId="0" fillId="10" borderId="6" xfId="0" applyNumberFormat="1" applyFill="1" applyBorder="1"/>
    <xf numFmtId="165" fontId="0" fillId="10" borderId="3" xfId="0" applyNumberFormat="1" applyFill="1" applyBorder="1"/>
    <xf numFmtId="0" fontId="5" fillId="0" borderId="26" xfId="0" applyFont="1" applyBorder="1"/>
    <xf numFmtId="0" fontId="5" fillId="0" borderId="19" xfId="0" applyFont="1" applyBorder="1"/>
    <xf numFmtId="0" fontId="5" fillId="0" borderId="57" xfId="0" applyFont="1" applyBorder="1"/>
    <xf numFmtId="164" fontId="5" fillId="10" borderId="4" xfId="0" applyNumberFormat="1" applyFont="1" applyFill="1" applyBorder="1"/>
    <xf numFmtId="164" fontId="5" fillId="10" borderId="5" xfId="0" applyNumberFormat="1" applyFont="1" applyFill="1" applyBorder="1"/>
    <xf numFmtId="164" fontId="5" fillId="10" borderId="7" xfId="0" applyNumberFormat="1" applyFont="1" applyFill="1" applyBorder="1"/>
    <xf numFmtId="164" fontId="10" fillId="0" borderId="34" xfId="0" applyNumberFormat="1" applyFont="1" applyBorder="1"/>
    <xf numFmtId="164" fontId="5" fillId="11" borderId="4" xfId="0" applyNumberFormat="1" applyFont="1" applyFill="1" applyBorder="1"/>
    <xf numFmtId="164" fontId="5" fillId="11" borderId="5" xfId="0" applyNumberFormat="1" applyFont="1" applyFill="1" applyBorder="1"/>
    <xf numFmtId="164" fontId="5" fillId="11" borderId="3" xfId="0" applyNumberFormat="1" applyFont="1" applyFill="1" applyBorder="1"/>
    <xf numFmtId="44" fontId="5" fillId="10" borderId="4" xfId="1" applyFont="1" applyFill="1" applyBorder="1"/>
    <xf numFmtId="44" fontId="5" fillId="10" borderId="5" xfId="1" applyFont="1" applyFill="1" applyBorder="1"/>
    <xf numFmtId="44" fontId="5" fillId="10" borderId="5" xfId="1" applyFont="1" applyFill="1" applyBorder="1" applyAlignment="1">
      <alignment horizontal="right"/>
    </xf>
    <xf numFmtId="44" fontId="5" fillId="10" borderId="3" xfId="1" applyFont="1" applyFill="1" applyBorder="1"/>
    <xf numFmtId="0" fontId="5" fillId="0" borderId="33" xfId="0" applyFont="1" applyBorder="1"/>
    <xf numFmtId="44" fontId="5" fillId="17" borderId="4" xfId="1" applyFont="1" applyFill="1" applyBorder="1"/>
    <xf numFmtId="44" fontId="5" fillId="17" borderId="5" xfId="1" applyFont="1" applyFill="1" applyBorder="1"/>
    <xf numFmtId="165" fontId="5" fillId="17" borderId="5" xfId="1" applyNumberFormat="1" applyFont="1" applyFill="1" applyBorder="1"/>
    <xf numFmtId="165" fontId="4" fillId="17" borderId="3" xfId="1" applyNumberFormat="1" applyFont="1" applyFill="1" applyBorder="1"/>
    <xf numFmtId="0" fontId="5" fillId="17" borderId="0" xfId="0" applyFont="1" applyFill="1" applyAlignment="1">
      <alignment horizontal="center"/>
    </xf>
    <xf numFmtId="0" fontId="5" fillId="17" borderId="0" xfId="0" applyFont="1" applyFill="1"/>
    <xf numFmtId="0" fontId="9" fillId="5" borderId="4" xfId="0" applyFont="1" applyFill="1" applyBorder="1" applyAlignment="1">
      <alignment horizontal="center" vertical="center"/>
    </xf>
    <xf numFmtId="16" fontId="4" fillId="19" borderId="70" xfId="0" applyNumberFormat="1" applyFont="1" applyFill="1" applyBorder="1" applyAlignment="1">
      <alignment horizontal="center" vertical="center"/>
    </xf>
    <xf numFmtId="164" fontId="10" fillId="19" borderId="71" xfId="0" applyNumberFormat="1" applyFont="1" applyFill="1" applyBorder="1"/>
    <xf numFmtId="164" fontId="10" fillId="19" borderId="72" xfId="0" applyNumberFormat="1" applyFont="1" applyFill="1" applyBorder="1"/>
    <xf numFmtId="164" fontId="10" fillId="0" borderId="12" xfId="0" applyNumberFormat="1" applyFont="1" applyBorder="1"/>
    <xf numFmtId="164" fontId="10" fillId="0" borderId="13" xfId="0" applyNumberFormat="1" applyFont="1" applyBorder="1"/>
    <xf numFmtId="0" fontId="0" fillId="0" borderId="12" xfId="0" applyBorder="1"/>
    <xf numFmtId="0" fontId="0" fillId="0" borderId="73" xfId="0" applyBorder="1"/>
    <xf numFmtId="0" fontId="0" fillId="0" borderId="2" xfId="0" applyBorder="1"/>
    <xf numFmtId="0" fontId="10" fillId="20" borderId="49" xfId="0" applyFont="1" applyFill="1" applyBorder="1" applyAlignment="1">
      <alignment vertical="center"/>
    </xf>
    <xf numFmtId="164" fontId="10" fillId="21" borderId="38" xfId="0" applyNumberFormat="1" applyFont="1" applyFill="1" applyBorder="1"/>
    <xf numFmtId="164" fontId="10" fillId="20" borderId="38" xfId="0" applyNumberFormat="1" applyFont="1" applyFill="1" applyBorder="1"/>
    <xf numFmtId="164" fontId="10" fillId="20" borderId="74" xfId="0" applyNumberFormat="1" applyFont="1" applyFill="1" applyBorder="1"/>
    <xf numFmtId="164" fontId="9" fillId="9" borderId="75" xfId="0" applyNumberFormat="1" applyFont="1" applyFill="1" applyBorder="1"/>
    <xf numFmtId="44" fontId="0" fillId="22" borderId="0" xfId="0" applyNumberFormat="1" applyFill="1"/>
    <xf numFmtId="0" fontId="4" fillId="19" borderId="8" xfId="0" applyFont="1" applyFill="1" applyBorder="1" applyAlignment="1">
      <alignment horizontal="center" vertical="center"/>
    </xf>
    <xf numFmtId="164" fontId="10" fillId="19" borderId="18" xfId="0" applyNumberFormat="1" applyFont="1" applyFill="1" applyBorder="1"/>
    <xf numFmtId="164" fontId="10" fillId="19" borderId="60" xfId="0" applyNumberFormat="1" applyFont="1" applyFill="1" applyBorder="1"/>
    <xf numFmtId="164" fontId="10" fillId="19" borderId="28" xfId="0" applyNumberFormat="1" applyFont="1" applyFill="1" applyBorder="1"/>
    <xf numFmtId="164" fontId="10" fillId="19" borderId="35" xfId="0" applyNumberFormat="1" applyFont="1" applyFill="1" applyBorder="1"/>
    <xf numFmtId="164" fontId="10" fillId="0" borderId="76" xfId="0" applyNumberFormat="1" applyFont="1" applyBorder="1"/>
    <xf numFmtId="164" fontId="10" fillId="0" borderId="77" xfId="0" applyNumberFormat="1" applyFont="1" applyBorder="1"/>
    <xf numFmtId="0" fontId="10" fillId="20" borderId="37" xfId="0" applyFont="1" applyFill="1" applyBorder="1" applyAlignment="1">
      <alignment vertical="center"/>
    </xf>
    <xf numFmtId="164" fontId="10" fillId="20" borderId="27" xfId="0" applyNumberFormat="1" applyFont="1" applyFill="1" applyBorder="1"/>
    <xf numFmtId="164" fontId="0" fillId="20" borderId="27" xfId="0" applyNumberFormat="1" applyFill="1" applyBorder="1"/>
    <xf numFmtId="164" fontId="10" fillId="20" borderId="18" xfId="0" applyNumberFormat="1" applyFont="1" applyFill="1" applyBorder="1"/>
    <xf numFmtId="164" fontId="9" fillId="9" borderId="29" xfId="0" applyNumberFormat="1" applyFont="1" applyFill="1" applyBorder="1"/>
    <xf numFmtId="164" fontId="0" fillId="22" borderId="0" xfId="0" applyNumberFormat="1" applyFill="1"/>
    <xf numFmtId="164" fontId="10" fillId="19" borderId="9" xfId="0" applyNumberFormat="1" applyFont="1" applyFill="1" applyBorder="1"/>
    <xf numFmtId="164" fontId="10" fillId="19" borderId="77" xfId="0" applyNumberFormat="1" applyFont="1" applyFill="1" applyBorder="1"/>
    <xf numFmtId="164" fontId="10" fillId="19" borderId="10" xfId="0" applyNumberFormat="1" applyFont="1" applyFill="1" applyBorder="1"/>
    <xf numFmtId="0" fontId="5" fillId="0" borderId="8" xfId="0" applyFont="1" applyBorder="1" applyAlignment="1">
      <alignment vertical="center"/>
    </xf>
    <xf numFmtId="164" fontId="10" fillId="0" borderId="9" xfId="0" applyNumberFormat="1" applyFont="1" applyBorder="1"/>
    <xf numFmtId="164" fontId="10" fillId="0" borderId="10" xfId="0" applyNumberFormat="1" applyFont="1" applyBorder="1"/>
    <xf numFmtId="0" fontId="5" fillId="0" borderId="76" xfId="0" applyFont="1" applyBorder="1"/>
    <xf numFmtId="0" fontId="5" fillId="0" borderId="78" xfId="0" applyFont="1" applyBorder="1" applyAlignment="1">
      <alignment vertical="center"/>
    </xf>
    <xf numFmtId="0" fontId="10" fillId="21" borderId="49" xfId="0" applyFont="1" applyFill="1" applyBorder="1" applyAlignment="1">
      <alignment vertical="center"/>
    </xf>
    <xf numFmtId="164" fontId="10" fillId="21" borderId="27" xfId="0" applyNumberFormat="1" applyFont="1" applyFill="1" applyBorder="1"/>
    <xf numFmtId="164" fontId="10" fillId="21" borderId="61" xfId="0" applyNumberFormat="1" applyFont="1" applyFill="1" applyBorder="1"/>
    <xf numFmtId="164" fontId="0" fillId="23" borderId="0" xfId="0" applyNumberFormat="1" applyFill="1"/>
    <xf numFmtId="0" fontId="9" fillId="11" borderId="37" xfId="0" applyFont="1" applyFill="1" applyBorder="1" applyAlignment="1">
      <alignment vertical="center"/>
    </xf>
    <xf numFmtId="164" fontId="9" fillId="11" borderId="19" xfId="0" applyNumberFormat="1" applyFont="1" applyFill="1" applyBorder="1"/>
    <xf numFmtId="164" fontId="9" fillId="11" borderId="28" xfId="0" applyNumberFormat="1" applyFont="1" applyFill="1" applyBorder="1"/>
    <xf numFmtId="164" fontId="9" fillId="11" borderId="60" xfId="0" applyNumberFormat="1" applyFont="1" applyFill="1" applyBorder="1"/>
    <xf numFmtId="164" fontId="9" fillId="11" borderId="29" xfId="0" applyNumberFormat="1" applyFont="1" applyFill="1" applyBorder="1"/>
    <xf numFmtId="164" fontId="10" fillId="19" borderId="79" xfId="0" applyNumberFormat="1" applyFont="1" applyFill="1" applyBorder="1"/>
    <xf numFmtId="0" fontId="10" fillId="0" borderId="8" xfId="0" applyFont="1" applyBorder="1" applyAlignment="1">
      <alignment horizontal="right" vertical="center"/>
    </xf>
    <xf numFmtId="43" fontId="10" fillId="0" borderId="77" xfId="5" applyFont="1" applyBorder="1"/>
    <xf numFmtId="0" fontId="10" fillId="0" borderId="11" xfId="0" applyFont="1" applyBorder="1" applyAlignment="1">
      <alignment horizontal="right" vertical="center"/>
    </xf>
    <xf numFmtId="164" fontId="10" fillId="0" borderId="23" xfId="0" applyNumberFormat="1" applyFont="1" applyBorder="1"/>
    <xf numFmtId="164" fontId="10" fillId="0" borderId="21" xfId="0" applyNumberFormat="1" applyFont="1" applyBorder="1"/>
    <xf numFmtId="164" fontId="10" fillId="0" borderId="80" xfId="0" applyNumberFormat="1" applyFont="1" applyBorder="1"/>
    <xf numFmtId="0" fontId="10" fillId="0" borderId="76" xfId="0" applyFont="1" applyBorder="1" applyAlignment="1">
      <alignment horizontal="right" vertical="center"/>
    </xf>
    <xf numFmtId="0" fontId="10" fillId="0" borderId="12" xfId="0" applyFont="1" applyBorder="1" applyAlignment="1">
      <alignment horizontal="right" vertical="center"/>
    </xf>
    <xf numFmtId="0" fontId="10" fillId="0" borderId="49" xfId="0" applyFont="1" applyBorder="1" applyAlignment="1">
      <alignment horizontal="right" vertical="center"/>
    </xf>
    <xf numFmtId="164" fontId="10" fillId="0" borderId="38" xfId="0" applyNumberFormat="1" applyFont="1" applyBorder="1"/>
    <xf numFmtId="164" fontId="10" fillId="0" borderId="51" xfId="0" applyNumberFormat="1" applyFont="1" applyBorder="1"/>
    <xf numFmtId="164" fontId="9" fillId="9" borderId="51" xfId="0" applyNumberFormat="1" applyFont="1" applyFill="1" applyBorder="1"/>
    <xf numFmtId="0" fontId="4" fillId="6" borderId="8" xfId="0" applyFont="1" applyFill="1" applyBorder="1" applyAlignment="1">
      <alignment horizontal="center" vertical="center"/>
    </xf>
    <xf numFmtId="164" fontId="10" fillId="6" borderId="9" xfId="0" applyNumberFormat="1" applyFont="1" applyFill="1" applyBorder="1"/>
    <xf numFmtId="164" fontId="10" fillId="6" borderId="10" xfId="0" applyNumberFormat="1" applyFont="1" applyFill="1" applyBorder="1"/>
    <xf numFmtId="0" fontId="10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0" fillId="20" borderId="27" xfId="0" applyFont="1" applyFill="1" applyBorder="1" applyAlignment="1">
      <alignment vertical="center"/>
    </xf>
    <xf numFmtId="0" fontId="4" fillId="19" borderId="9" xfId="0" applyFont="1" applyFill="1" applyBorder="1" applyAlignment="1">
      <alignment horizontal="center" vertical="center"/>
    </xf>
    <xf numFmtId="164" fontId="10" fillId="0" borderId="81" xfId="0" applyNumberFormat="1" applyFont="1" applyBorder="1"/>
    <xf numFmtId="0" fontId="10" fillId="0" borderId="23" xfId="0" applyFont="1" applyBorder="1" applyAlignment="1">
      <alignment vertical="center"/>
    </xf>
    <xf numFmtId="164" fontId="10" fillId="0" borderId="30" xfId="0" applyNumberFormat="1" applyFont="1" applyBorder="1"/>
    <xf numFmtId="0" fontId="10" fillId="0" borderId="12" xfId="0" applyFont="1" applyBorder="1" applyAlignment="1">
      <alignment vertical="center"/>
    </xf>
    <xf numFmtId="0" fontId="0" fillId="0" borderId="33" xfId="0" applyBorder="1"/>
    <xf numFmtId="0" fontId="10" fillId="20" borderId="38" xfId="0" applyFont="1" applyFill="1" applyBorder="1"/>
    <xf numFmtId="0" fontId="9" fillId="10" borderId="27" xfId="0" applyFont="1" applyFill="1" applyBorder="1"/>
    <xf numFmtId="164" fontId="9" fillId="10" borderId="27" xfId="0" applyNumberFormat="1" applyFont="1" applyFill="1" applyBorder="1"/>
    <xf numFmtId="164" fontId="9" fillId="10" borderId="29" xfId="0" applyNumberFormat="1" applyFont="1" applyFill="1" applyBorder="1"/>
    <xf numFmtId="0" fontId="9" fillId="17" borderId="27" xfId="0" applyFont="1" applyFill="1" applyBorder="1"/>
    <xf numFmtId="164" fontId="9" fillId="17" borderId="27" xfId="0" applyNumberFormat="1" applyFont="1" applyFill="1" applyBorder="1"/>
    <xf numFmtId="164" fontId="9" fillId="17" borderId="40" xfId="0" applyNumberFormat="1" applyFont="1" applyFill="1" applyBorder="1"/>
    <xf numFmtId="164" fontId="9" fillId="24" borderId="82" xfId="0" applyNumberFormat="1" applyFont="1" applyFill="1" applyBorder="1"/>
    <xf numFmtId="164" fontId="9" fillId="17" borderId="83" xfId="0" applyNumberFormat="1" applyFont="1" applyFill="1" applyBorder="1"/>
    <xf numFmtId="0" fontId="4" fillId="19" borderId="9" xfId="0" applyFont="1" applyFill="1" applyBorder="1" applyAlignment="1">
      <alignment horizontal="center"/>
    </xf>
    <xf numFmtId="164" fontId="0" fillId="19" borderId="9" xfId="0" applyNumberFormat="1" applyFill="1" applyBorder="1"/>
    <xf numFmtId="164" fontId="0" fillId="19" borderId="10" xfId="0" applyNumberFormat="1" applyFill="1" applyBorder="1"/>
    <xf numFmtId="0" fontId="9" fillId="0" borderId="9" xfId="0" applyFont="1" applyBorder="1" applyAlignment="1">
      <alignment horizontal="center"/>
    </xf>
    <xf numFmtId="164" fontId="0" fillId="0" borderId="10" xfId="0" applyNumberFormat="1" applyBorder="1"/>
    <xf numFmtId="0" fontId="0" fillId="0" borderId="84" xfId="0" applyBorder="1"/>
    <xf numFmtId="0" fontId="0" fillId="0" borderId="85" xfId="0" applyBorder="1"/>
    <xf numFmtId="0" fontId="15" fillId="0" borderId="86" xfId="0" applyFont="1" applyBorder="1" applyAlignment="1">
      <alignment wrapText="1"/>
    </xf>
    <xf numFmtId="0" fontId="16" fillId="7" borderId="66" xfId="0" applyFont="1" applyFill="1" applyBorder="1" applyAlignment="1">
      <alignment horizontal="center" vertical="center"/>
    </xf>
    <xf numFmtId="0" fontId="16" fillId="7" borderId="6" xfId="0" applyFont="1" applyFill="1" applyBorder="1" applyAlignment="1">
      <alignment horizontal="left" vertical="center"/>
    </xf>
    <xf numFmtId="0" fontId="16" fillId="5" borderId="5" xfId="0" applyFont="1" applyFill="1" applyBorder="1" applyAlignment="1">
      <alignment horizontal="center" vertical="center"/>
    </xf>
    <xf numFmtId="0" fontId="16" fillId="7" borderId="7" xfId="0" applyFont="1" applyFill="1" applyBorder="1" applyAlignment="1">
      <alignment horizontal="center" vertical="center"/>
    </xf>
    <xf numFmtId="0" fontId="17" fillId="0" borderId="87" xfId="0" applyFont="1" applyBorder="1" applyAlignment="1">
      <alignment horizontal="center" vertical="center"/>
    </xf>
    <xf numFmtId="0" fontId="10" fillId="0" borderId="88" xfId="0" applyFont="1" applyBorder="1"/>
    <xf numFmtId="164" fontId="10" fillId="5" borderId="69" xfId="0" applyNumberFormat="1" applyFont="1" applyFill="1" applyBorder="1"/>
    <xf numFmtId="164" fontId="10" fillId="0" borderId="57" xfId="0" applyNumberFormat="1" applyFont="1" applyBorder="1"/>
    <xf numFmtId="0" fontId="0" fillId="0" borderId="57" xfId="0" applyBorder="1"/>
    <xf numFmtId="0" fontId="17" fillId="0" borderId="69" xfId="0" applyFont="1" applyBorder="1" applyAlignment="1">
      <alignment horizontal="center" vertical="center"/>
    </xf>
    <xf numFmtId="164" fontId="10" fillId="0" borderId="69" xfId="0" applyNumberFormat="1" applyFont="1" applyBorder="1"/>
    <xf numFmtId="0" fontId="18" fillId="0" borderId="89" xfId="0" applyFont="1" applyBorder="1" applyAlignment="1">
      <alignment horizontal="center" vertical="center"/>
    </xf>
    <xf numFmtId="0" fontId="10" fillId="0" borderId="65" xfId="0" applyFont="1" applyBorder="1"/>
    <xf numFmtId="164" fontId="10" fillId="5" borderId="57" xfId="0" applyNumberFormat="1" applyFont="1" applyFill="1" applyBorder="1"/>
    <xf numFmtId="164" fontId="10" fillId="0" borderId="89" xfId="0" applyNumberFormat="1" applyFont="1" applyBorder="1"/>
    <xf numFmtId="0" fontId="17" fillId="0" borderId="66" xfId="0" applyFont="1" applyBorder="1" applyAlignment="1">
      <alignment horizontal="center" vertical="center"/>
    </xf>
    <xf numFmtId="0" fontId="10" fillId="0" borderId="66" xfId="0" applyFont="1" applyBorder="1"/>
    <xf numFmtId="164" fontId="10" fillId="5" borderId="66" xfId="0" applyNumberFormat="1" applyFont="1" applyFill="1" applyBorder="1"/>
    <xf numFmtId="164" fontId="10" fillId="0" borderId="66" xfId="0" applyNumberFormat="1" applyFont="1" applyBorder="1"/>
    <xf numFmtId="164" fontId="10" fillId="5" borderId="3" xfId="0" applyNumberFormat="1" applyFont="1" applyFill="1" applyBorder="1"/>
    <xf numFmtId="164" fontId="10" fillId="0" borderId="3" xfId="0" applyNumberFormat="1" applyFont="1" applyBorder="1"/>
    <xf numFmtId="0" fontId="17" fillId="0" borderId="90" xfId="0" applyFont="1" applyBorder="1" applyAlignment="1">
      <alignment horizontal="center" vertical="center"/>
    </xf>
    <xf numFmtId="0" fontId="10" fillId="0" borderId="90" xfId="0" applyFont="1" applyBorder="1"/>
    <xf numFmtId="164" fontId="10" fillId="5" borderId="91" xfId="0" applyNumberFormat="1" applyFont="1" applyFill="1" applyBorder="1"/>
    <xf numFmtId="164" fontId="10" fillId="0" borderId="91" xfId="0" applyNumberFormat="1" applyFont="1" applyBorder="1"/>
    <xf numFmtId="0" fontId="17" fillId="0" borderId="92" xfId="0" applyFont="1" applyBorder="1" applyAlignment="1">
      <alignment horizontal="center" vertical="center"/>
    </xf>
    <xf numFmtId="0" fontId="10" fillId="0" borderId="92" xfId="0" applyFont="1" applyBorder="1"/>
    <xf numFmtId="164" fontId="10" fillId="5" borderId="93" xfId="0" applyNumberFormat="1" applyFont="1" applyFill="1" applyBorder="1"/>
    <xf numFmtId="164" fontId="10" fillId="0" borderId="93" xfId="0" applyNumberFormat="1" applyFont="1" applyBorder="1"/>
    <xf numFmtId="0" fontId="10" fillId="0" borderId="89" xfId="0" applyFont="1" applyBorder="1"/>
    <xf numFmtId="0" fontId="17" fillId="0" borderId="88" xfId="0" applyFont="1" applyBorder="1" applyAlignment="1">
      <alignment horizontal="center" vertical="center"/>
    </xf>
    <xf numFmtId="0" fontId="17" fillId="0" borderId="89" xfId="0" applyFont="1" applyBorder="1" applyAlignment="1">
      <alignment horizontal="center" vertical="center"/>
    </xf>
    <xf numFmtId="164" fontId="10" fillId="5" borderId="65" xfId="0" applyNumberFormat="1" applyFont="1" applyFill="1" applyBorder="1"/>
    <xf numFmtId="164" fontId="10" fillId="0" borderId="65" xfId="0" applyNumberFormat="1" applyFont="1" applyBorder="1"/>
    <xf numFmtId="0" fontId="10" fillId="0" borderId="87" xfId="0" applyFont="1" applyBorder="1"/>
    <xf numFmtId="0" fontId="10" fillId="0" borderId="88" xfId="0" applyFont="1" applyBorder="1" applyAlignment="1">
      <alignment horizontal="center" vertical="center"/>
    </xf>
    <xf numFmtId="0" fontId="10" fillId="0" borderId="89" xfId="0" applyFont="1" applyBorder="1" applyAlignment="1">
      <alignment horizontal="center" vertical="center"/>
    </xf>
    <xf numFmtId="164" fontId="0" fillId="0" borderId="0" xfId="0" applyNumberFormat="1"/>
    <xf numFmtId="0" fontId="17" fillId="25" borderId="94" xfId="0" applyFont="1" applyFill="1" applyBorder="1"/>
    <xf numFmtId="0" fontId="9" fillId="25" borderId="94" xfId="0" applyFont="1" applyFill="1" applyBorder="1" applyAlignment="1">
      <alignment horizontal="center"/>
    </xf>
    <xf numFmtId="164" fontId="10" fillId="5" borderId="95" xfId="0" applyNumberFormat="1" applyFont="1" applyFill="1" applyBorder="1" applyAlignment="1">
      <alignment horizontal="center" vertical="center"/>
    </xf>
    <xf numFmtId="164" fontId="10" fillId="25" borderId="95" xfId="0" applyNumberFormat="1" applyFont="1" applyFill="1" applyBorder="1" applyAlignment="1">
      <alignment horizontal="center" vertical="center"/>
    </xf>
    <xf numFmtId="0" fontId="0" fillId="0" borderId="3" xfId="0" applyBorder="1"/>
    <xf numFmtId="0" fontId="9" fillId="0" borderId="66" xfId="0" applyFont="1" applyBorder="1"/>
    <xf numFmtId="164" fontId="4" fillId="0" borderId="3" xfId="0" applyNumberFormat="1" applyFont="1" applyBorder="1"/>
    <xf numFmtId="0" fontId="0" fillId="0" borderId="1" xfId="0" applyBorder="1"/>
    <xf numFmtId="44" fontId="17" fillId="0" borderId="3" xfId="1" applyFont="1" applyBorder="1"/>
    <xf numFmtId="164" fontId="16" fillId="15" borderId="3" xfId="0" applyNumberFormat="1" applyFont="1" applyFill="1" applyBorder="1"/>
    <xf numFmtId="0" fontId="0" fillId="5" borderId="66" xfId="0" applyFill="1" applyBorder="1"/>
    <xf numFmtId="0" fontId="9" fillId="5" borderId="66" xfId="0" applyFont="1" applyFill="1" applyBorder="1"/>
    <xf numFmtId="164" fontId="9" fillId="5" borderId="3" xfId="0" applyNumberFormat="1" applyFont="1" applyFill="1" applyBorder="1"/>
    <xf numFmtId="164" fontId="16" fillId="5" borderId="66" xfId="0" applyNumberFormat="1" applyFont="1" applyFill="1" applyBorder="1"/>
    <xf numFmtId="0" fontId="19" fillId="0" borderId="0" xfId="0" applyFont="1"/>
    <xf numFmtId="14" fontId="5" fillId="0" borderId="36" xfId="0" applyNumberFormat="1" applyFont="1" applyBorder="1"/>
    <xf numFmtId="14" fontId="0" fillId="0" borderId="22" xfId="0" applyNumberFormat="1" applyBorder="1"/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5" fillId="5" borderId="2" xfId="0" applyFont="1" applyFill="1" applyBorder="1" applyAlignment="1">
      <alignment vertical="center"/>
    </xf>
    <xf numFmtId="0" fontId="5" fillId="5" borderId="3" xfId="0" applyFont="1" applyFill="1" applyBorder="1" applyAlignment="1">
      <alignment vertical="center"/>
    </xf>
    <xf numFmtId="0" fontId="5" fillId="10" borderId="33" xfId="0" applyFont="1" applyFill="1" applyBorder="1" applyAlignment="1">
      <alignment horizontal="center"/>
    </xf>
    <xf numFmtId="0" fontId="5" fillId="10" borderId="0" xfId="0" applyFont="1" applyFill="1" applyAlignment="1">
      <alignment horizontal="center"/>
    </xf>
    <xf numFmtId="0" fontId="14" fillId="18" borderId="1" xfId="0" applyFont="1" applyFill="1" applyBorder="1" applyAlignment="1">
      <alignment horizontal="center" vertical="center"/>
    </xf>
    <xf numFmtId="0" fontId="14" fillId="18" borderId="2" xfId="0" applyFont="1" applyFill="1" applyBorder="1" applyAlignment="1">
      <alignment horizontal="center" vertical="center"/>
    </xf>
    <xf numFmtId="0" fontId="14" fillId="18" borderId="3" xfId="0" applyFont="1" applyFill="1" applyBorder="1" applyAlignment="1">
      <alignment horizontal="center" vertical="center"/>
    </xf>
  </cellXfs>
  <cellStyles count="6">
    <cellStyle name="40 % - Accent2" xfId="2" builtinId="35"/>
    <cellStyle name="Accent6" xfId="3" builtinId="49"/>
    <cellStyle name="Euro" xfId="4"/>
    <cellStyle name="Milliers" xfId="5" builtinId="3"/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9"/>
  <sheetViews>
    <sheetView topLeftCell="A67" workbookViewId="0">
      <selection activeCell="N42" sqref="N42"/>
    </sheetView>
  </sheetViews>
  <sheetFormatPr baseColWidth="10" defaultRowHeight="15" x14ac:dyDescent="0.25"/>
  <sheetData>
    <row r="2" spans="1:13" ht="15.75" thickBot="1" x14ac:dyDescent="0.3"/>
    <row r="3" spans="1:13" ht="23.25" thickBot="1" x14ac:dyDescent="0.3">
      <c r="A3" s="362" t="s">
        <v>55</v>
      </c>
      <c r="B3" s="363"/>
      <c r="C3" s="363"/>
      <c r="D3" s="363"/>
      <c r="E3" s="363"/>
      <c r="F3" s="363"/>
      <c r="G3" s="363"/>
      <c r="H3" s="363"/>
      <c r="I3" s="363"/>
      <c r="J3" s="363"/>
      <c r="K3" s="363"/>
      <c r="L3" s="363"/>
      <c r="M3" s="364"/>
    </row>
    <row r="4" spans="1:13" ht="15.75" thickBot="1" x14ac:dyDescent="0.3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3" t="s">
        <v>9</v>
      </c>
      <c r="K4" s="3" t="s">
        <v>10</v>
      </c>
      <c r="L4" s="2" t="s">
        <v>11</v>
      </c>
      <c r="M4" s="4" t="s">
        <v>12</v>
      </c>
    </row>
    <row r="5" spans="1:13" x14ac:dyDescent="0.25">
      <c r="A5" s="5" t="s">
        <v>13</v>
      </c>
      <c r="B5" s="6"/>
      <c r="C5" s="6"/>
      <c r="D5" s="6"/>
      <c r="E5" s="6"/>
      <c r="F5" s="6"/>
      <c r="G5" s="6"/>
      <c r="H5" s="6"/>
      <c r="I5" s="7"/>
      <c r="J5" s="7"/>
      <c r="K5" s="6"/>
      <c r="L5" s="6"/>
      <c r="M5" s="8"/>
    </row>
    <row r="6" spans="1:13" x14ac:dyDescent="0.25">
      <c r="A6" s="9">
        <v>45299</v>
      </c>
      <c r="B6" s="10"/>
      <c r="C6" s="10"/>
      <c r="D6" s="10">
        <v>20</v>
      </c>
      <c r="E6" s="10"/>
      <c r="F6" s="10"/>
      <c r="G6" s="10"/>
      <c r="H6" s="10"/>
      <c r="I6" s="10"/>
      <c r="J6" s="10"/>
      <c r="K6" s="10"/>
      <c r="L6" s="11">
        <v>20</v>
      </c>
      <c r="M6" s="12">
        <v>24</v>
      </c>
    </row>
    <row r="7" spans="1:13" x14ac:dyDescent="0.25">
      <c r="A7" s="13"/>
      <c r="B7" s="10"/>
      <c r="C7" s="10"/>
      <c r="D7" s="10"/>
      <c r="E7" s="10"/>
      <c r="F7" s="10"/>
      <c r="G7" s="10"/>
      <c r="H7" s="10">
        <v>13.77</v>
      </c>
      <c r="I7" s="10"/>
      <c r="J7" s="10"/>
      <c r="K7" s="10"/>
      <c r="L7" s="11">
        <v>13.77</v>
      </c>
      <c r="M7" s="14"/>
    </row>
    <row r="8" spans="1:13" ht="15.75" thickBot="1" x14ac:dyDescent="0.3">
      <c r="A8" s="13"/>
      <c r="B8" s="10"/>
      <c r="C8" s="10"/>
      <c r="D8" s="10"/>
      <c r="E8" s="10"/>
      <c r="F8" s="10">
        <v>20</v>
      </c>
      <c r="G8" s="10"/>
      <c r="H8" s="10"/>
      <c r="I8" s="10"/>
      <c r="J8" s="10"/>
      <c r="K8" s="10"/>
      <c r="L8" s="11">
        <v>20</v>
      </c>
      <c r="M8" s="14"/>
    </row>
    <row r="9" spans="1:13" ht="16.5" thickTop="1" thickBot="1" x14ac:dyDescent="0.3">
      <c r="A9" s="15" t="s">
        <v>14</v>
      </c>
      <c r="B9" s="16">
        <f>+SUM(B5:B7)</f>
        <v>0</v>
      </c>
      <c r="C9" s="16">
        <f>SUM(C6:C8)</f>
        <v>0</v>
      </c>
      <c r="D9" s="16">
        <f>SUM(D6:D8)</f>
        <v>20</v>
      </c>
      <c r="E9" s="16">
        <f>SUM(E5:E7)</f>
        <v>0</v>
      </c>
      <c r="F9" s="16">
        <v>20</v>
      </c>
      <c r="G9" s="16">
        <f>SUM(G6:G8)</f>
        <v>0</v>
      </c>
      <c r="H9" s="16">
        <f>SUM(H6:H8)</f>
        <v>13.77</v>
      </c>
      <c r="I9" s="16">
        <f>SUM(I5:I7)</f>
        <v>0</v>
      </c>
      <c r="J9" s="16"/>
      <c r="K9" s="16"/>
      <c r="L9" s="17">
        <f>SUM(L7:L8:L6)</f>
        <v>53.769999999999996</v>
      </c>
      <c r="M9" s="18"/>
    </row>
    <row r="10" spans="1:13" ht="15.75" thickTop="1" x14ac:dyDescent="0.25">
      <c r="A10" s="19" t="s">
        <v>15</v>
      </c>
      <c r="B10" s="20"/>
      <c r="C10" s="21"/>
      <c r="D10" s="20"/>
      <c r="E10" s="20"/>
      <c r="F10" s="21"/>
      <c r="G10" s="20"/>
      <c r="H10" s="20"/>
      <c r="I10" s="20"/>
      <c r="J10" s="20"/>
      <c r="K10" s="20"/>
      <c r="L10" s="20"/>
      <c r="M10" s="22"/>
    </row>
    <row r="11" spans="1:13" x14ac:dyDescent="0.25">
      <c r="A11" s="9">
        <v>45324</v>
      </c>
      <c r="B11" s="10"/>
      <c r="C11" s="10"/>
      <c r="D11" s="10"/>
      <c r="E11" s="10"/>
      <c r="F11" s="10"/>
      <c r="G11" s="10"/>
      <c r="H11" s="10">
        <v>13</v>
      </c>
      <c r="I11" s="10"/>
      <c r="J11" s="10"/>
      <c r="K11" s="10"/>
      <c r="L11" s="23">
        <v>13</v>
      </c>
      <c r="M11" s="12"/>
    </row>
    <row r="12" spans="1:13" x14ac:dyDescent="0.25">
      <c r="A12" s="9">
        <v>45350</v>
      </c>
      <c r="B12" s="10"/>
      <c r="C12" s="10"/>
      <c r="D12" s="10">
        <v>10.75</v>
      </c>
      <c r="E12" s="10"/>
      <c r="F12" s="10"/>
      <c r="G12" s="10"/>
      <c r="H12" s="10"/>
      <c r="I12" s="10"/>
      <c r="J12" s="10"/>
      <c r="K12" s="10"/>
      <c r="L12" s="23">
        <v>10.75</v>
      </c>
      <c r="M12" s="12">
        <v>26</v>
      </c>
    </row>
    <row r="13" spans="1:13" ht="15.75" thickBot="1" x14ac:dyDescent="0.3">
      <c r="A13" s="361">
        <v>45330</v>
      </c>
      <c r="B13" s="25"/>
      <c r="C13" s="26"/>
      <c r="D13" s="26">
        <v>45.5</v>
      </c>
      <c r="E13" s="26"/>
      <c r="F13" s="25"/>
      <c r="G13" s="26"/>
      <c r="H13" s="26"/>
      <c r="I13" s="26"/>
      <c r="J13" s="26"/>
      <c r="K13" s="26"/>
      <c r="L13" s="23">
        <v>45.5</v>
      </c>
      <c r="M13" s="27">
        <v>20.25</v>
      </c>
    </row>
    <row r="14" spans="1:13" ht="16.5" thickTop="1" thickBot="1" x14ac:dyDescent="0.3">
      <c r="A14" s="28" t="s">
        <v>14</v>
      </c>
      <c r="B14" s="29"/>
      <c r="C14" s="30"/>
      <c r="D14" s="29">
        <f>SUM(D11:D12:D13)</f>
        <v>56.25</v>
      </c>
      <c r="E14" s="29"/>
      <c r="F14" s="31"/>
      <c r="G14" s="29"/>
      <c r="H14" s="29">
        <v>13</v>
      </c>
      <c r="I14" s="32"/>
      <c r="J14" s="29"/>
      <c r="K14" s="29"/>
      <c r="L14" s="33">
        <f>SUM(D14:H14)</f>
        <v>69.25</v>
      </c>
      <c r="M14" s="63"/>
    </row>
    <row r="15" spans="1:13" ht="15.75" thickTop="1" x14ac:dyDescent="0.25">
      <c r="A15" s="35" t="s">
        <v>16</v>
      </c>
      <c r="B15" s="36"/>
      <c r="C15" s="36"/>
      <c r="D15" s="6"/>
      <c r="E15" s="6"/>
      <c r="F15" s="36"/>
      <c r="G15" s="6"/>
      <c r="H15" s="6"/>
      <c r="I15" s="20"/>
      <c r="J15" s="6"/>
      <c r="K15" s="6"/>
      <c r="L15" s="20"/>
      <c r="M15" s="8"/>
    </row>
    <row r="16" spans="1:13" x14ac:dyDescent="0.25">
      <c r="A16" s="9">
        <v>45352</v>
      </c>
      <c r="B16" s="10"/>
      <c r="C16" s="10"/>
      <c r="D16" s="10"/>
      <c r="E16" s="10"/>
      <c r="F16" s="10"/>
      <c r="G16" s="10"/>
      <c r="H16" s="10">
        <v>13</v>
      </c>
      <c r="I16" s="10"/>
      <c r="J16" s="10"/>
      <c r="K16" s="10"/>
      <c r="L16" s="37">
        <v>13</v>
      </c>
      <c r="M16" s="12"/>
    </row>
    <row r="17" spans="1:13" x14ac:dyDescent="0.25">
      <c r="A17" s="9">
        <v>45372</v>
      </c>
      <c r="B17" s="10"/>
      <c r="C17" s="10"/>
      <c r="D17" s="10">
        <v>20</v>
      </c>
      <c r="E17" s="10"/>
      <c r="F17" s="10"/>
      <c r="G17" s="10"/>
      <c r="H17" s="10"/>
      <c r="I17" s="10"/>
      <c r="J17" s="10"/>
      <c r="K17" s="10"/>
      <c r="L17" s="37">
        <v>20</v>
      </c>
      <c r="M17" s="12">
        <v>27</v>
      </c>
    </row>
    <row r="18" spans="1:13" ht="15.75" thickBot="1" x14ac:dyDescent="0.3">
      <c r="A18" s="38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39"/>
      <c r="M18" s="40"/>
    </row>
    <row r="19" spans="1:13" ht="16.5" thickTop="1" thickBot="1" x14ac:dyDescent="0.3">
      <c r="A19" s="41" t="s">
        <v>14</v>
      </c>
      <c r="B19" s="42"/>
      <c r="C19" s="29"/>
      <c r="D19" s="29">
        <v>20</v>
      </c>
      <c r="E19" s="29"/>
      <c r="F19" s="29"/>
      <c r="G19" s="29"/>
      <c r="H19" s="29"/>
      <c r="I19" s="29"/>
      <c r="J19" s="29"/>
      <c r="K19" s="29"/>
      <c r="L19" s="33">
        <v>33</v>
      </c>
      <c r="M19" s="34"/>
    </row>
    <row r="20" spans="1:13" ht="16.5" thickTop="1" thickBot="1" x14ac:dyDescent="0.3">
      <c r="A20" s="43" t="s">
        <v>17</v>
      </c>
      <c r="B20" s="44"/>
      <c r="C20" s="45"/>
      <c r="D20" s="44"/>
      <c r="E20" s="46"/>
      <c r="F20" s="44"/>
      <c r="G20" s="45"/>
      <c r="H20" s="44"/>
      <c r="I20" s="45"/>
      <c r="J20" s="45"/>
      <c r="K20" s="45"/>
      <c r="L20" s="44">
        <v>178.02</v>
      </c>
      <c r="M20" s="47"/>
    </row>
    <row r="21" spans="1:13" ht="15.75" thickTop="1" x14ac:dyDescent="0.25">
      <c r="A21" s="19" t="s">
        <v>18</v>
      </c>
      <c r="B21" s="20"/>
      <c r="C21" s="6"/>
      <c r="D21" s="20"/>
      <c r="E21" s="20"/>
      <c r="F21" s="20"/>
      <c r="G21" s="6"/>
      <c r="H21" s="20"/>
      <c r="I21" s="6"/>
      <c r="J21" s="6"/>
      <c r="K21" s="6"/>
      <c r="L21" s="20"/>
      <c r="M21" s="48"/>
    </row>
    <row r="22" spans="1:13" x14ac:dyDescent="0.25">
      <c r="A22" s="9">
        <v>45384</v>
      </c>
      <c r="B22" s="49"/>
      <c r="C22" s="50"/>
      <c r="D22" s="49">
        <v>10</v>
      </c>
      <c r="E22" s="49"/>
      <c r="F22" s="49"/>
      <c r="G22" s="49"/>
      <c r="H22" s="49"/>
      <c r="I22" s="49"/>
      <c r="J22" s="49"/>
      <c r="K22" s="49"/>
      <c r="L22" s="37">
        <v>10</v>
      </c>
      <c r="M22" s="51">
        <v>28</v>
      </c>
    </row>
    <row r="23" spans="1:13" x14ac:dyDescent="0.25">
      <c r="A23" s="52">
        <v>45400</v>
      </c>
      <c r="B23" s="10"/>
      <c r="C23" s="53"/>
      <c r="D23" s="10"/>
      <c r="E23" s="10"/>
      <c r="F23" s="10"/>
      <c r="G23" s="10"/>
      <c r="H23" s="10">
        <v>13</v>
      </c>
      <c r="I23" s="10"/>
      <c r="J23" s="10"/>
      <c r="K23" s="10"/>
      <c r="L23" s="54">
        <v>13</v>
      </c>
      <c r="M23" s="14"/>
    </row>
    <row r="24" spans="1:13" ht="15.75" thickBot="1" x14ac:dyDescent="0.3">
      <c r="A24" s="52">
        <v>45407</v>
      </c>
      <c r="B24" s="26"/>
      <c r="C24" s="56"/>
      <c r="D24" s="26"/>
      <c r="E24" s="26"/>
      <c r="F24" s="26"/>
      <c r="G24" s="26"/>
      <c r="H24" s="26"/>
      <c r="I24" s="26">
        <v>575.83000000000004</v>
      </c>
      <c r="J24" s="26"/>
      <c r="K24" s="26"/>
      <c r="L24" s="57">
        <v>575.83000000000004</v>
      </c>
      <c r="M24" s="27" t="s">
        <v>58</v>
      </c>
    </row>
    <row r="25" spans="1:13" ht="16.5" thickTop="1" thickBot="1" x14ac:dyDescent="0.3">
      <c r="A25" s="58" t="s">
        <v>14</v>
      </c>
      <c r="B25" s="59"/>
      <c r="C25" s="60"/>
      <c r="D25" s="59">
        <v>10</v>
      </c>
      <c r="E25" s="59"/>
      <c r="F25" s="59"/>
      <c r="G25" s="59"/>
      <c r="H25" s="59"/>
      <c r="I25" s="59"/>
      <c r="J25" s="61"/>
      <c r="K25" s="61"/>
      <c r="L25" s="62">
        <f>SUM(L22:L24)</f>
        <v>598.83000000000004</v>
      </c>
      <c r="M25" s="63"/>
    </row>
    <row r="26" spans="1:13" ht="15.75" thickTop="1" x14ac:dyDescent="0.25">
      <c r="A26" s="64" t="s">
        <v>19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8"/>
    </row>
    <row r="27" spans="1:13" x14ac:dyDescent="0.25">
      <c r="A27" s="9">
        <v>45414</v>
      </c>
      <c r="B27" s="10"/>
      <c r="C27" s="10"/>
      <c r="D27" s="10"/>
      <c r="E27" s="10"/>
      <c r="F27" s="10"/>
      <c r="G27" s="10"/>
      <c r="H27" s="10">
        <v>13</v>
      </c>
      <c r="I27" s="10"/>
      <c r="J27" s="10"/>
      <c r="K27" s="10"/>
      <c r="L27" s="10">
        <v>13</v>
      </c>
      <c r="M27" s="12"/>
    </row>
    <row r="28" spans="1:13" x14ac:dyDescent="0.25">
      <c r="A28" s="9">
        <v>45428</v>
      </c>
      <c r="B28" s="10"/>
      <c r="C28" s="10"/>
      <c r="D28" s="10"/>
      <c r="E28" s="10">
        <v>14.75</v>
      </c>
      <c r="F28" s="10"/>
      <c r="G28" s="10"/>
      <c r="H28" s="10"/>
      <c r="I28" s="10"/>
      <c r="J28" s="10"/>
      <c r="K28" s="10"/>
      <c r="L28" s="10">
        <v>14.75</v>
      </c>
      <c r="M28" s="12">
        <v>32</v>
      </c>
    </row>
    <row r="29" spans="1:13" x14ac:dyDescent="0.25">
      <c r="A29" s="9">
        <v>45436</v>
      </c>
      <c r="B29" s="10"/>
      <c r="C29" s="10"/>
      <c r="D29" s="10">
        <v>20</v>
      </c>
      <c r="E29" s="10"/>
      <c r="F29" s="10"/>
      <c r="G29" s="10"/>
      <c r="H29" s="10"/>
      <c r="I29" s="10"/>
      <c r="J29" s="10"/>
      <c r="K29" s="10"/>
      <c r="L29" s="10">
        <v>20</v>
      </c>
      <c r="M29" s="12">
        <v>34</v>
      </c>
    </row>
    <row r="30" spans="1:13" ht="15.75" thickBot="1" x14ac:dyDescent="0.3">
      <c r="A30" s="13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2"/>
    </row>
    <row r="31" spans="1:13" ht="16.5" thickTop="1" thickBot="1" x14ac:dyDescent="0.3">
      <c r="A31" s="65" t="s">
        <v>14</v>
      </c>
      <c r="B31" s="16"/>
      <c r="C31" s="16"/>
      <c r="D31" s="16">
        <v>20</v>
      </c>
      <c r="E31" s="16"/>
      <c r="F31" s="16"/>
      <c r="G31" s="16"/>
      <c r="H31" s="16"/>
      <c r="I31" s="16"/>
      <c r="J31" s="16"/>
      <c r="K31" s="16"/>
      <c r="L31" s="66">
        <v>47.75</v>
      </c>
      <c r="M31" s="67"/>
    </row>
    <row r="32" spans="1:13" ht="15.75" thickTop="1" x14ac:dyDescent="0.25">
      <c r="A32" s="68" t="s">
        <v>20</v>
      </c>
      <c r="B32" s="69"/>
      <c r="C32" s="69"/>
      <c r="D32" s="69"/>
      <c r="E32" s="70"/>
      <c r="F32" s="69"/>
      <c r="G32" s="70"/>
      <c r="H32" s="71"/>
      <c r="I32" s="70"/>
      <c r="J32" s="71"/>
      <c r="K32" s="72"/>
      <c r="L32" s="73"/>
      <c r="M32" s="74"/>
    </row>
    <row r="33" spans="1:13" x14ac:dyDescent="0.25">
      <c r="A33" s="75">
        <v>45444</v>
      </c>
      <c r="B33" s="76"/>
      <c r="C33" s="76"/>
      <c r="D33" s="77"/>
      <c r="E33" s="76"/>
      <c r="F33" s="78"/>
      <c r="G33" s="79"/>
      <c r="H33" s="10">
        <v>13</v>
      </c>
      <c r="I33" s="76"/>
      <c r="J33" s="76"/>
      <c r="K33" s="76"/>
      <c r="L33" s="10">
        <v>13</v>
      </c>
      <c r="M33" s="80"/>
    </row>
    <row r="34" spans="1:13" x14ac:dyDescent="0.25">
      <c r="A34" s="75">
        <v>45462</v>
      </c>
      <c r="B34" s="76"/>
      <c r="C34" s="81"/>
      <c r="D34" s="82">
        <v>30</v>
      </c>
      <c r="E34" s="76"/>
      <c r="F34" s="76"/>
      <c r="G34" s="83"/>
      <c r="H34" s="76"/>
      <c r="I34" s="76"/>
      <c r="J34" s="76"/>
      <c r="K34" s="76"/>
      <c r="L34" s="76">
        <v>30</v>
      </c>
      <c r="M34" s="12">
        <v>35</v>
      </c>
    </row>
    <row r="35" spans="1:13" x14ac:dyDescent="0.25">
      <c r="A35" s="75"/>
      <c r="B35" s="76"/>
      <c r="C35" s="76"/>
      <c r="D35" s="82"/>
      <c r="E35" s="76"/>
      <c r="F35" s="76"/>
      <c r="G35" s="83"/>
      <c r="H35" s="76"/>
      <c r="I35" s="76"/>
      <c r="J35" s="76"/>
      <c r="K35" s="76"/>
      <c r="L35" s="76"/>
      <c r="M35" s="12"/>
    </row>
    <row r="36" spans="1:13" x14ac:dyDescent="0.25">
      <c r="A36" s="84"/>
      <c r="B36" s="76"/>
      <c r="C36" s="76"/>
      <c r="D36" s="82"/>
      <c r="E36" s="76"/>
      <c r="F36" s="76"/>
      <c r="G36" s="83"/>
      <c r="H36" s="76"/>
      <c r="I36" s="76"/>
      <c r="J36" s="76"/>
      <c r="K36" s="83"/>
      <c r="L36" s="76"/>
      <c r="M36" s="12"/>
    </row>
    <row r="37" spans="1:13" ht="15.75" thickBot="1" x14ac:dyDescent="0.3">
      <c r="A37" s="85" t="s">
        <v>14</v>
      </c>
      <c r="B37" s="59"/>
      <c r="C37" s="59"/>
      <c r="D37" s="86">
        <v>30</v>
      </c>
      <c r="E37" s="86"/>
      <c r="F37" s="59"/>
      <c r="G37" s="87"/>
      <c r="H37" s="59"/>
      <c r="I37" s="86"/>
      <c r="J37" s="87"/>
      <c r="K37" s="87"/>
      <c r="L37" s="88">
        <v>43</v>
      </c>
      <c r="M37" s="89"/>
    </row>
    <row r="38" spans="1:13" ht="16.5" thickTop="1" thickBot="1" x14ac:dyDescent="0.3">
      <c r="A38" s="90" t="s">
        <v>21</v>
      </c>
      <c r="B38" s="91"/>
      <c r="C38" s="91"/>
      <c r="D38" s="92"/>
      <c r="E38" s="92"/>
      <c r="F38" s="91"/>
      <c r="G38" s="92"/>
      <c r="H38" s="91"/>
      <c r="I38" s="92"/>
      <c r="J38" s="92"/>
      <c r="K38" s="92"/>
      <c r="L38" s="91">
        <v>689.58</v>
      </c>
      <c r="M38" s="93"/>
    </row>
    <row r="39" spans="1:13" ht="16.5" thickTop="1" thickBot="1" x14ac:dyDescent="0.3">
      <c r="A39" s="94" t="s">
        <v>59</v>
      </c>
      <c r="B39" s="95"/>
      <c r="C39" s="96"/>
      <c r="D39" s="97"/>
      <c r="E39" s="98"/>
      <c r="F39" s="99"/>
      <c r="G39" s="100"/>
      <c r="H39" s="99"/>
      <c r="I39" s="98"/>
      <c r="J39" s="100"/>
      <c r="K39" s="100"/>
      <c r="L39" s="99">
        <v>867.6</v>
      </c>
      <c r="M39" s="101"/>
    </row>
    <row r="40" spans="1:13" ht="15.75" thickTop="1" x14ac:dyDescent="0.25">
      <c r="A40" s="19" t="s">
        <v>22</v>
      </c>
      <c r="B40" s="102"/>
      <c r="C40" s="103"/>
      <c r="D40" s="102"/>
      <c r="E40" s="102"/>
      <c r="F40" s="102"/>
      <c r="G40" s="102"/>
      <c r="H40" s="102"/>
      <c r="I40" s="102"/>
      <c r="J40" s="102"/>
      <c r="K40" s="102"/>
      <c r="L40" s="102"/>
      <c r="M40" s="104"/>
    </row>
    <row r="41" spans="1:13" x14ac:dyDescent="0.25">
      <c r="A41" s="75">
        <v>45477</v>
      </c>
      <c r="B41" s="76"/>
      <c r="C41" s="76"/>
      <c r="D41" s="82">
        <v>20</v>
      </c>
      <c r="E41" s="76"/>
      <c r="F41" s="76"/>
      <c r="G41" s="83"/>
      <c r="H41" s="76"/>
      <c r="I41" s="76"/>
      <c r="J41" s="76"/>
      <c r="K41" s="83"/>
      <c r="L41" s="76">
        <v>20</v>
      </c>
      <c r="M41" s="12">
        <v>36</v>
      </c>
    </row>
    <row r="42" spans="1:13" ht="15.75" thickBot="1" x14ac:dyDescent="0.3">
      <c r="A42" s="75">
        <v>45478</v>
      </c>
      <c r="B42" s="76"/>
      <c r="C42" s="76"/>
      <c r="D42" s="82"/>
      <c r="E42" s="76"/>
      <c r="F42" s="76"/>
      <c r="G42" s="83"/>
      <c r="H42" s="76">
        <v>13</v>
      </c>
      <c r="I42" s="76"/>
      <c r="J42" s="76"/>
      <c r="K42" s="83"/>
      <c r="L42" s="76">
        <v>13</v>
      </c>
      <c r="M42" s="12"/>
    </row>
    <row r="43" spans="1:13" ht="15.75" thickBot="1" x14ac:dyDescent="0.3">
      <c r="A43" s="85" t="s">
        <v>14</v>
      </c>
      <c r="B43" s="105"/>
      <c r="C43" s="105"/>
      <c r="D43" s="106">
        <v>20</v>
      </c>
      <c r="E43" s="105"/>
      <c r="F43" s="105"/>
      <c r="G43" s="107"/>
      <c r="H43" s="105"/>
      <c r="I43" s="105"/>
      <c r="J43" s="108"/>
      <c r="K43" s="107"/>
      <c r="L43" s="109">
        <v>33</v>
      </c>
      <c r="M43" s="89"/>
    </row>
    <row r="44" spans="1:13" ht="15.75" thickTop="1" x14ac:dyDescent="0.25">
      <c r="A44" s="64" t="s">
        <v>23</v>
      </c>
      <c r="B44" s="103"/>
      <c r="C44" s="103"/>
      <c r="D44" s="110"/>
      <c r="E44" s="103"/>
      <c r="F44" s="103"/>
      <c r="G44" s="111"/>
      <c r="H44" s="103"/>
      <c r="I44" s="103"/>
      <c r="J44" s="103"/>
      <c r="K44" s="111"/>
      <c r="L44" s="103"/>
      <c r="M44" s="112"/>
    </row>
    <row r="45" spans="1:13" x14ac:dyDescent="0.25">
      <c r="A45" s="75">
        <v>45164</v>
      </c>
      <c r="B45" s="76"/>
      <c r="C45" s="76">
        <v>15</v>
      </c>
      <c r="D45" s="82"/>
      <c r="E45" s="76"/>
      <c r="F45" s="76"/>
      <c r="G45" s="83"/>
      <c r="H45" s="76"/>
      <c r="I45" s="76"/>
      <c r="J45" s="76">
        <v>924.51</v>
      </c>
      <c r="K45" s="83"/>
      <c r="L45" s="76">
        <v>939.51</v>
      </c>
      <c r="M45" s="12">
        <v>37.380000000000003</v>
      </c>
    </row>
    <row r="46" spans="1:13" x14ac:dyDescent="0.25">
      <c r="A46" s="75">
        <v>45505</v>
      </c>
      <c r="B46" s="76"/>
      <c r="C46" s="76"/>
      <c r="D46" s="82"/>
      <c r="E46" s="76"/>
      <c r="F46" s="76"/>
      <c r="G46" s="83"/>
      <c r="H46" s="76">
        <v>13</v>
      </c>
      <c r="I46" s="76"/>
      <c r="J46" s="76"/>
      <c r="K46" s="83"/>
      <c r="L46" s="76">
        <v>13</v>
      </c>
      <c r="M46" s="113"/>
    </row>
    <row r="47" spans="1:13" ht="15.75" thickBot="1" x14ac:dyDescent="0.3">
      <c r="A47" s="360">
        <v>45532</v>
      </c>
      <c r="B47" s="114"/>
      <c r="C47" s="114"/>
      <c r="D47" s="115">
        <v>10</v>
      </c>
      <c r="E47" s="114"/>
      <c r="F47" s="114"/>
      <c r="G47" s="116"/>
      <c r="H47" s="114"/>
      <c r="I47" s="114"/>
      <c r="J47" s="114"/>
      <c r="K47" s="116"/>
      <c r="L47" s="114">
        <v>10</v>
      </c>
      <c r="M47" s="117">
        <v>39</v>
      </c>
    </row>
    <row r="48" spans="1:13" ht="16.5" thickTop="1" thickBot="1" x14ac:dyDescent="0.3">
      <c r="A48" s="118" t="s">
        <v>14</v>
      </c>
      <c r="B48" s="119"/>
      <c r="C48" s="119"/>
      <c r="D48" s="120">
        <v>10</v>
      </c>
      <c r="E48" s="119"/>
      <c r="F48" s="119"/>
      <c r="G48" s="121"/>
      <c r="H48" s="119"/>
      <c r="I48" s="119"/>
      <c r="J48" s="119"/>
      <c r="K48" s="121"/>
      <c r="L48" s="122">
        <v>962.51</v>
      </c>
      <c r="M48" s="123"/>
    </row>
    <row r="49" spans="1:13" ht="15.75" thickTop="1" x14ac:dyDescent="0.25">
      <c r="A49" s="124" t="s">
        <v>24</v>
      </c>
      <c r="B49" s="125"/>
      <c r="C49" s="125"/>
      <c r="D49" s="126"/>
      <c r="E49" s="125"/>
      <c r="F49" s="125"/>
      <c r="G49" s="127"/>
      <c r="H49" s="125"/>
      <c r="I49" s="125"/>
      <c r="J49" s="125"/>
      <c r="K49" s="127"/>
      <c r="L49" s="110"/>
      <c r="M49" s="128"/>
    </row>
    <row r="50" spans="1:13" x14ac:dyDescent="0.25">
      <c r="A50" s="9">
        <v>45536</v>
      </c>
      <c r="B50" s="76"/>
      <c r="C50" s="76"/>
      <c r="D50" s="82"/>
      <c r="E50" s="76"/>
      <c r="F50" s="76"/>
      <c r="G50" s="83"/>
      <c r="H50" s="76">
        <v>13</v>
      </c>
      <c r="I50" s="76"/>
      <c r="J50" s="76"/>
      <c r="K50" s="83"/>
      <c r="L50" s="76">
        <v>13</v>
      </c>
      <c r="M50" s="113"/>
    </row>
    <row r="51" spans="1:13" x14ac:dyDescent="0.25">
      <c r="A51" s="9"/>
      <c r="B51" s="76"/>
      <c r="C51" s="76"/>
      <c r="D51" s="82"/>
      <c r="E51" s="76"/>
      <c r="F51" s="76"/>
      <c r="G51" s="83"/>
      <c r="H51" s="76"/>
      <c r="I51" s="76"/>
      <c r="J51" s="76"/>
      <c r="K51" s="83"/>
      <c r="L51" s="76"/>
      <c r="M51" s="129"/>
    </row>
    <row r="52" spans="1:13" x14ac:dyDescent="0.25">
      <c r="A52" s="55"/>
      <c r="B52" s="114"/>
      <c r="C52" s="114"/>
      <c r="D52" s="115"/>
      <c r="E52" s="114"/>
      <c r="F52" s="114"/>
      <c r="G52" s="116"/>
      <c r="H52" s="114"/>
      <c r="I52" s="114"/>
      <c r="J52" s="114"/>
      <c r="K52" s="116"/>
      <c r="L52" s="114"/>
      <c r="M52" s="130"/>
    </row>
    <row r="53" spans="1:13" x14ac:dyDescent="0.25">
      <c r="A53" s="55" t="s">
        <v>14</v>
      </c>
      <c r="B53" s="114"/>
      <c r="C53" s="114"/>
      <c r="D53" s="115"/>
      <c r="E53" s="114"/>
      <c r="F53" s="114"/>
      <c r="G53" s="116"/>
      <c r="H53" s="114"/>
      <c r="I53" s="114"/>
      <c r="J53" s="114"/>
      <c r="K53" s="116"/>
      <c r="L53" s="114"/>
      <c r="M53" s="130"/>
    </row>
    <row r="54" spans="1:13" ht="15.75" thickBot="1" x14ac:dyDescent="0.3">
      <c r="A54" s="131" t="s">
        <v>14</v>
      </c>
      <c r="B54" s="132"/>
      <c r="C54" s="132"/>
      <c r="D54" s="133"/>
      <c r="E54" s="132"/>
      <c r="F54" s="132"/>
      <c r="G54" s="134"/>
      <c r="H54" s="132"/>
      <c r="I54" s="132"/>
      <c r="J54" s="132"/>
      <c r="K54" s="134"/>
      <c r="L54" s="135"/>
      <c r="M54" s="136"/>
    </row>
    <row r="55" spans="1:13" ht="16.5" thickTop="1" thickBot="1" x14ac:dyDescent="0.3">
      <c r="A55" s="137" t="s">
        <v>25</v>
      </c>
      <c r="B55" s="138" t="s">
        <v>26</v>
      </c>
      <c r="C55" s="139"/>
      <c r="D55" s="138"/>
      <c r="E55" s="138"/>
      <c r="F55" s="138"/>
      <c r="G55" s="140"/>
      <c r="H55" s="138"/>
      <c r="I55" s="138"/>
      <c r="J55" s="138"/>
      <c r="K55" s="138"/>
      <c r="L55" s="138"/>
      <c r="M55" s="141"/>
    </row>
    <row r="56" spans="1:13" ht="16.5" thickTop="1" thickBot="1" x14ac:dyDescent="0.3">
      <c r="A56" s="142" t="s">
        <v>27</v>
      </c>
      <c r="B56" s="143"/>
      <c r="C56" s="143"/>
      <c r="D56" s="144"/>
      <c r="E56" s="145"/>
      <c r="F56" s="146"/>
      <c r="G56" s="143"/>
      <c r="H56" s="147"/>
      <c r="I56" s="147"/>
      <c r="J56" s="148"/>
      <c r="K56" s="148"/>
      <c r="L56" s="147"/>
      <c r="M56" s="149"/>
    </row>
    <row r="57" spans="1:13" ht="15.75" thickTop="1" x14ac:dyDescent="0.25">
      <c r="A57" s="9"/>
      <c r="B57" s="150"/>
      <c r="C57" s="150"/>
      <c r="D57" s="150"/>
      <c r="E57" s="150"/>
      <c r="F57" s="150"/>
      <c r="G57" s="150"/>
      <c r="H57" s="150"/>
      <c r="I57" s="150"/>
      <c r="J57" s="150"/>
      <c r="K57" s="150"/>
      <c r="L57" s="150"/>
      <c r="M57" s="104"/>
    </row>
    <row r="58" spans="1:13" x14ac:dyDescent="0.25">
      <c r="A58" s="9"/>
      <c r="B58" s="150"/>
      <c r="C58" s="150"/>
      <c r="D58" s="150"/>
      <c r="E58" s="150"/>
      <c r="F58" s="150"/>
      <c r="G58" s="150"/>
      <c r="H58" s="150"/>
      <c r="I58" s="150"/>
      <c r="J58" s="150"/>
      <c r="K58" s="150"/>
      <c r="L58" s="150"/>
      <c r="M58" s="12"/>
    </row>
    <row r="59" spans="1:13" x14ac:dyDescent="0.25">
      <c r="A59" s="9"/>
      <c r="B59" s="150"/>
      <c r="C59" s="150"/>
      <c r="D59" s="150"/>
      <c r="E59" s="150"/>
      <c r="F59" s="150"/>
      <c r="G59" s="150"/>
      <c r="H59" s="150"/>
      <c r="I59" s="150"/>
      <c r="J59" s="150"/>
      <c r="K59" s="150"/>
      <c r="L59" s="150"/>
      <c r="M59" s="12"/>
    </row>
    <row r="60" spans="1:13" ht="15.75" thickBot="1" x14ac:dyDescent="0.3">
      <c r="A60" s="13"/>
      <c r="B60" s="150"/>
      <c r="C60" s="150"/>
      <c r="D60" s="150"/>
      <c r="E60" s="150"/>
      <c r="F60" s="150"/>
      <c r="G60" s="150"/>
      <c r="H60" s="150"/>
      <c r="I60" s="150"/>
      <c r="J60" s="150"/>
      <c r="K60" s="150"/>
      <c r="L60" s="150"/>
      <c r="M60" s="12"/>
    </row>
    <row r="61" spans="1:13" ht="16.5" thickTop="1" thickBot="1" x14ac:dyDescent="0.3">
      <c r="A61" s="151" t="s">
        <v>14</v>
      </c>
      <c r="B61" s="152"/>
      <c r="C61" s="153"/>
      <c r="D61" s="153"/>
      <c r="E61" s="153"/>
      <c r="F61" s="153"/>
      <c r="G61" s="154"/>
      <c r="H61" s="154"/>
      <c r="I61" s="152"/>
      <c r="J61" s="155"/>
      <c r="K61" s="154"/>
      <c r="L61" s="156"/>
      <c r="M61" s="157"/>
    </row>
    <row r="62" spans="1:13" ht="16.5" thickTop="1" thickBot="1" x14ac:dyDescent="0.3">
      <c r="A62" s="158" t="s">
        <v>28</v>
      </c>
      <c r="B62" s="145"/>
      <c r="C62" s="143"/>
      <c r="D62" s="143"/>
      <c r="E62" s="143"/>
      <c r="F62" s="145"/>
      <c r="G62" s="143"/>
      <c r="H62" s="143"/>
      <c r="I62" s="145"/>
      <c r="J62" s="145"/>
      <c r="K62" s="143"/>
      <c r="L62" s="145"/>
      <c r="M62" s="34"/>
    </row>
    <row r="63" spans="1:13" ht="15.75" thickTop="1" x14ac:dyDescent="0.25">
      <c r="A63" s="159"/>
      <c r="B63" s="150"/>
      <c r="C63" s="150"/>
      <c r="D63" s="150"/>
      <c r="E63" s="150"/>
      <c r="F63" s="150"/>
      <c r="G63" s="150"/>
      <c r="H63" s="150"/>
      <c r="I63" s="150"/>
      <c r="J63" s="150"/>
      <c r="K63" s="150"/>
      <c r="L63" s="150"/>
      <c r="M63" s="12"/>
    </row>
    <row r="64" spans="1:13" x14ac:dyDescent="0.25">
      <c r="A64" s="159"/>
      <c r="B64" s="150"/>
      <c r="C64" s="150"/>
      <c r="D64" s="150"/>
      <c r="E64" s="150"/>
      <c r="F64" s="150"/>
      <c r="G64" s="150"/>
      <c r="H64" s="150"/>
      <c r="I64" s="150"/>
      <c r="J64" s="150"/>
      <c r="K64" s="150"/>
      <c r="L64" s="150"/>
      <c r="M64" s="12"/>
    </row>
    <row r="65" spans="1:13" x14ac:dyDescent="0.25">
      <c r="A65" s="159"/>
      <c r="B65" s="150"/>
      <c r="C65" s="150"/>
      <c r="D65" s="150"/>
      <c r="E65" s="150"/>
      <c r="F65" s="150"/>
      <c r="G65" s="150"/>
      <c r="H65" s="150"/>
      <c r="I65" s="150"/>
      <c r="J65" s="150"/>
      <c r="K65" s="150"/>
      <c r="L65" s="150"/>
      <c r="M65" s="12"/>
    </row>
    <row r="66" spans="1:13" x14ac:dyDescent="0.25">
      <c r="A66" s="159"/>
      <c r="B66" s="150"/>
      <c r="C66" s="150"/>
      <c r="D66" s="150"/>
      <c r="E66" s="150"/>
      <c r="F66" s="150"/>
      <c r="G66" s="150"/>
      <c r="H66" s="150"/>
      <c r="I66" s="150"/>
      <c r="J66" s="150"/>
      <c r="K66" s="150"/>
      <c r="L66" s="150"/>
      <c r="M66" s="12"/>
    </row>
    <row r="67" spans="1:13" x14ac:dyDescent="0.25">
      <c r="A67" s="160"/>
      <c r="B67" s="150"/>
      <c r="C67" s="150"/>
      <c r="D67" s="150"/>
      <c r="E67" s="150"/>
      <c r="F67" s="150"/>
      <c r="G67" s="150"/>
      <c r="H67" s="150"/>
      <c r="I67" s="150"/>
      <c r="J67" s="150"/>
      <c r="K67" s="150"/>
      <c r="L67" s="150"/>
      <c r="M67" s="12"/>
    </row>
    <row r="68" spans="1:13" ht="15.75" thickBot="1" x14ac:dyDescent="0.3">
      <c r="A68" s="160"/>
      <c r="B68" s="150"/>
      <c r="C68" s="150"/>
      <c r="D68" s="150"/>
      <c r="E68" s="150"/>
      <c r="F68" s="150"/>
      <c r="G68" s="150"/>
      <c r="H68" s="150"/>
      <c r="I68" s="150"/>
      <c r="J68" s="150"/>
      <c r="K68" s="150"/>
      <c r="L68" s="150"/>
      <c r="M68" s="12"/>
    </row>
    <row r="69" spans="1:13" ht="16.5" thickTop="1" thickBot="1" x14ac:dyDescent="0.3">
      <c r="A69" s="161" t="s">
        <v>14</v>
      </c>
      <c r="B69" s="153"/>
      <c r="C69" s="153"/>
      <c r="D69" s="162"/>
      <c r="E69" s="153"/>
      <c r="F69" s="153"/>
      <c r="G69" s="153"/>
      <c r="H69" s="153"/>
      <c r="I69" s="153"/>
      <c r="J69" s="162"/>
      <c r="K69" s="162"/>
      <c r="L69" s="163"/>
      <c r="M69" s="34"/>
    </row>
    <row r="70" spans="1:13" ht="15.75" thickTop="1" x14ac:dyDescent="0.25">
      <c r="A70" s="158" t="s">
        <v>29</v>
      </c>
      <c r="B70" s="145"/>
      <c r="C70" s="145"/>
      <c r="D70" s="143"/>
      <c r="E70" s="145"/>
      <c r="F70" s="143"/>
      <c r="G70" s="143"/>
      <c r="H70" s="145"/>
      <c r="I70" s="143"/>
      <c r="J70" s="143"/>
      <c r="K70" s="143"/>
      <c r="L70" s="143"/>
      <c r="M70" s="157"/>
    </row>
    <row r="71" spans="1:13" x14ac:dyDescent="0.25">
      <c r="A71" s="9"/>
      <c r="B71" s="150"/>
      <c r="C71" s="150"/>
      <c r="D71" s="150"/>
      <c r="E71" s="150"/>
      <c r="F71" s="150"/>
      <c r="G71" s="150"/>
      <c r="H71" s="150"/>
      <c r="I71" s="150"/>
      <c r="J71" s="150"/>
      <c r="K71" s="150"/>
      <c r="L71" s="150"/>
      <c r="M71" s="12"/>
    </row>
    <row r="72" spans="1:13" x14ac:dyDescent="0.25">
      <c r="A72" s="38"/>
      <c r="B72" s="164"/>
      <c r="C72" s="164"/>
      <c r="D72" s="164"/>
      <c r="E72" s="164"/>
      <c r="F72" s="164"/>
      <c r="G72" s="164"/>
      <c r="H72" s="164"/>
      <c r="I72" s="164"/>
      <c r="J72" s="164"/>
      <c r="K72" s="164"/>
      <c r="L72" s="164"/>
      <c r="M72" s="165"/>
    </row>
    <row r="73" spans="1:13" x14ac:dyDescent="0.25">
      <c r="A73" s="13"/>
      <c r="B73" s="150"/>
      <c r="C73" s="150"/>
      <c r="D73" s="150"/>
      <c r="E73" s="150"/>
      <c r="F73" s="150"/>
      <c r="G73" s="150"/>
      <c r="H73" s="150"/>
      <c r="I73" s="150"/>
      <c r="J73" s="150"/>
      <c r="K73" s="150"/>
      <c r="L73" s="150"/>
      <c r="M73" s="12"/>
    </row>
    <row r="74" spans="1:13" x14ac:dyDescent="0.25">
      <c r="A74" s="13"/>
      <c r="B74" s="150"/>
      <c r="C74" s="150"/>
      <c r="D74" s="150"/>
      <c r="E74" s="150"/>
      <c r="F74" s="150"/>
      <c r="G74" s="150"/>
      <c r="H74" s="150"/>
      <c r="I74" s="150"/>
      <c r="J74" s="150"/>
      <c r="K74" s="150"/>
      <c r="L74" s="150"/>
      <c r="M74" s="12"/>
    </row>
    <row r="75" spans="1:13" ht="15.75" thickBot="1" x14ac:dyDescent="0.3">
      <c r="A75" s="24"/>
      <c r="B75" s="166"/>
      <c r="C75" s="166"/>
      <c r="D75" s="166"/>
      <c r="E75" s="166"/>
      <c r="F75" s="166"/>
      <c r="G75" s="166"/>
      <c r="H75" s="166"/>
      <c r="I75" s="166"/>
      <c r="J75" s="166"/>
      <c r="K75" s="166"/>
      <c r="L75" s="166"/>
      <c r="M75" s="40"/>
    </row>
    <row r="76" spans="1:13" ht="16.5" thickTop="1" thickBot="1" x14ac:dyDescent="0.3">
      <c r="A76" s="118" t="s">
        <v>14</v>
      </c>
      <c r="B76" s="152"/>
      <c r="C76" s="152"/>
      <c r="D76" s="153"/>
      <c r="E76" s="153"/>
      <c r="F76" s="153"/>
      <c r="G76" s="153"/>
      <c r="H76" s="153"/>
      <c r="I76" s="167"/>
      <c r="J76" s="152"/>
      <c r="K76" s="153"/>
      <c r="L76" s="168"/>
      <c r="M76" s="27"/>
    </row>
    <row r="77" spans="1:13" ht="16.5" thickTop="1" thickBot="1" x14ac:dyDescent="0.3">
      <c r="A77" s="137" t="s">
        <v>11</v>
      </c>
      <c r="B77" s="169"/>
      <c r="C77" s="91">
        <f>SUM(C9:C14:C19:C25:C31:C37:C43:C47:C54:C61:C69:C76)</f>
        <v>15</v>
      </c>
      <c r="D77" s="91">
        <f>SUM(D9:D14:D25:D31:D37:D43:D47:D54:D61:D69:D76)</f>
        <v>352.5</v>
      </c>
      <c r="E77" s="91">
        <f>SUM(E9:E14:E19:E25:E31:E37:E43:E47:E54:E61:E69:E76)</f>
        <v>14.75</v>
      </c>
      <c r="F77" s="91">
        <v>40</v>
      </c>
      <c r="G77" s="91"/>
      <c r="H77" s="170">
        <f>SUM(H9:H14:H19:H25:H31:H37:H42:H47:H54:H61:H69:H76)</f>
        <v>130.76999999999998</v>
      </c>
      <c r="I77" s="171">
        <f>SUM(I9:I14:I19:I25:I31:I37:I43:I47:I54:I61:I69:I76)</f>
        <v>575.83000000000004</v>
      </c>
      <c r="J77" s="172">
        <v>924.51</v>
      </c>
      <c r="K77" s="91"/>
      <c r="L77" s="91">
        <f>SUM(B77:C77:D77:E77:F77:G77:H77:I77:K77)</f>
        <v>2053.3599999999997</v>
      </c>
      <c r="M77" s="89"/>
    </row>
    <row r="78" spans="1:13" ht="16.5" thickTop="1" thickBot="1" x14ac:dyDescent="0.3">
      <c r="A78" s="173" t="s">
        <v>30</v>
      </c>
      <c r="B78" s="174" t="s">
        <v>31</v>
      </c>
      <c r="C78" s="175"/>
      <c r="D78" s="175"/>
      <c r="E78" s="175"/>
      <c r="F78" s="175"/>
      <c r="G78" s="175"/>
      <c r="H78" s="176"/>
      <c r="I78" s="177"/>
      <c r="J78" s="177"/>
      <c r="K78" s="175"/>
      <c r="L78" s="175"/>
      <c r="M78" s="178"/>
    </row>
    <row r="79" spans="1:13" ht="16.5" thickTop="1" thickBot="1" x14ac:dyDescent="0.3">
      <c r="A79" s="179" t="s">
        <v>11</v>
      </c>
      <c r="B79" s="180"/>
      <c r="C79" s="180"/>
      <c r="D79" s="181"/>
      <c r="E79" s="181"/>
      <c r="F79" s="180"/>
      <c r="G79" s="181"/>
      <c r="H79" s="180"/>
      <c r="I79" s="181"/>
      <c r="J79" s="181"/>
      <c r="K79" s="182"/>
      <c r="L79" s="180"/>
      <c r="M79" s="183"/>
    </row>
  </sheetData>
  <mergeCells count="1">
    <mergeCell ref="A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0"/>
  <sheetViews>
    <sheetView workbookViewId="0">
      <selection activeCell="E21" sqref="E21"/>
    </sheetView>
  </sheetViews>
  <sheetFormatPr baseColWidth="10" defaultRowHeight="15" x14ac:dyDescent="0.25"/>
  <sheetData>
    <row r="3" spans="1:9" x14ac:dyDescent="0.25">
      <c r="A3" s="184"/>
      <c r="B3" s="184"/>
      <c r="C3" s="184"/>
      <c r="D3" s="184"/>
      <c r="E3" s="184"/>
      <c r="F3" s="184"/>
      <c r="G3" s="184"/>
      <c r="H3" s="184"/>
      <c r="I3" s="184"/>
    </row>
    <row r="4" spans="1:9" x14ac:dyDescent="0.25">
      <c r="A4" s="184"/>
      <c r="B4" s="184"/>
      <c r="C4" s="184"/>
      <c r="D4" s="184"/>
      <c r="E4" s="184"/>
      <c r="F4" s="184"/>
      <c r="G4" s="184"/>
      <c r="H4" s="184"/>
      <c r="I4" s="184"/>
    </row>
    <row r="5" spans="1:9" x14ac:dyDescent="0.25">
      <c r="A5" s="184"/>
      <c r="B5" s="184"/>
      <c r="C5" s="184"/>
      <c r="D5" s="184"/>
      <c r="E5" s="184"/>
      <c r="F5" s="184"/>
      <c r="G5" s="184"/>
      <c r="H5" s="184"/>
      <c r="I5" s="184"/>
    </row>
    <row r="6" spans="1:9" ht="15.75" thickBot="1" x14ac:dyDescent="0.3">
      <c r="A6" s="184"/>
      <c r="B6" s="184"/>
      <c r="C6" s="184"/>
      <c r="D6" s="184"/>
      <c r="E6" s="184"/>
      <c r="F6" s="184"/>
      <c r="G6" s="184"/>
      <c r="H6" s="184"/>
      <c r="I6" s="184"/>
    </row>
    <row r="7" spans="1:9" ht="15.75" thickBot="1" x14ac:dyDescent="0.3">
      <c r="A7" s="365" t="s">
        <v>56</v>
      </c>
      <c r="B7" s="366"/>
      <c r="C7" s="366"/>
      <c r="D7" s="366"/>
      <c r="E7" s="366"/>
      <c r="F7" s="366"/>
      <c r="G7" s="367"/>
      <c r="H7" s="185"/>
      <c r="I7" s="185"/>
    </row>
    <row r="8" spans="1:9" ht="15.75" thickBot="1" x14ac:dyDescent="0.3">
      <c r="A8" s="186"/>
      <c r="B8" s="184"/>
      <c r="C8" s="184"/>
      <c r="D8" s="184"/>
      <c r="E8" s="184"/>
      <c r="F8" s="184"/>
      <c r="G8" s="187"/>
      <c r="H8" s="184"/>
      <c r="I8" s="184"/>
    </row>
    <row r="9" spans="1:9" ht="15.75" thickBot="1" x14ac:dyDescent="0.3">
      <c r="A9" s="188" t="s">
        <v>32</v>
      </c>
      <c r="B9" s="189" t="s">
        <v>33</v>
      </c>
      <c r="C9" s="190" t="s">
        <v>34</v>
      </c>
      <c r="D9" s="190" t="s">
        <v>35</v>
      </c>
      <c r="E9" s="190" t="s">
        <v>36</v>
      </c>
      <c r="F9" s="190" t="s">
        <v>37</v>
      </c>
      <c r="G9" s="191" t="s">
        <v>38</v>
      </c>
      <c r="H9" s="184"/>
      <c r="I9" s="184"/>
    </row>
    <row r="10" spans="1:9" ht="15.75" thickBot="1" x14ac:dyDescent="0.3">
      <c r="A10" s="192"/>
      <c r="B10" s="193">
        <v>0.77</v>
      </c>
      <c r="C10" s="193">
        <v>70</v>
      </c>
      <c r="D10" s="193"/>
      <c r="E10" s="193"/>
      <c r="F10" s="193"/>
      <c r="G10" s="194">
        <f>SUM(A10:B10:C10:D10:E10:F10)</f>
        <v>70.77</v>
      </c>
      <c r="H10" s="184"/>
      <c r="I10" s="184"/>
    </row>
    <row r="11" spans="1:9" ht="15.75" thickBot="1" x14ac:dyDescent="0.3">
      <c r="A11" s="195"/>
      <c r="B11" s="196"/>
      <c r="C11" s="196"/>
      <c r="D11" s="196"/>
      <c r="E11" s="196"/>
      <c r="F11" s="197">
        <v>469.69</v>
      </c>
      <c r="G11" s="198">
        <v>469.69</v>
      </c>
      <c r="H11" s="368" t="s">
        <v>39</v>
      </c>
      <c r="I11" s="369"/>
    </row>
    <row r="12" spans="1:9" ht="15.75" thickBot="1" x14ac:dyDescent="0.3">
      <c r="A12" s="199">
        <v>135</v>
      </c>
      <c r="B12" s="200"/>
      <c r="C12" s="200">
        <v>140</v>
      </c>
      <c r="D12" s="200">
        <v>48.42</v>
      </c>
      <c r="E12" s="200">
        <v>238</v>
      </c>
      <c r="F12" s="200"/>
      <c r="G12" s="201">
        <f>SUM(A12:B12:C12:D12:E12:F12)</f>
        <v>561.42000000000007</v>
      </c>
      <c r="H12" s="184"/>
      <c r="I12" s="184"/>
    </row>
    <row r="13" spans="1:9" ht="15.75" thickBot="1" x14ac:dyDescent="0.3">
      <c r="A13" s="202"/>
      <c r="B13" s="203"/>
      <c r="C13" s="203"/>
      <c r="D13" s="203"/>
      <c r="E13" s="203"/>
      <c r="F13" s="203">
        <v>506.82</v>
      </c>
      <c r="G13" s="204">
        <v>506.82</v>
      </c>
      <c r="H13" s="368" t="s">
        <v>40</v>
      </c>
      <c r="I13" s="369"/>
    </row>
    <row r="14" spans="1:9" ht="15.75" thickBot="1" x14ac:dyDescent="0.3">
      <c r="A14" s="199"/>
      <c r="B14" s="200"/>
      <c r="C14" s="200"/>
      <c r="D14" s="200"/>
      <c r="E14" s="200"/>
      <c r="F14" s="200"/>
      <c r="G14" s="205"/>
      <c r="H14" s="184"/>
      <c r="I14" s="184"/>
    </row>
    <row r="15" spans="1:9" ht="15.75" thickBot="1" x14ac:dyDescent="0.3">
      <c r="A15" s="206"/>
      <c r="B15" s="207"/>
      <c r="C15" s="207"/>
      <c r="D15" s="207"/>
      <c r="E15" s="207"/>
      <c r="F15" s="207"/>
      <c r="G15" s="208"/>
      <c r="H15" s="368" t="s">
        <v>41</v>
      </c>
      <c r="I15" s="369"/>
    </row>
    <row r="16" spans="1:9" ht="15.75" thickBot="1" x14ac:dyDescent="0.3">
      <c r="A16" s="199"/>
      <c r="B16" s="200"/>
      <c r="C16" s="200"/>
      <c r="D16" s="200"/>
      <c r="E16" s="200"/>
      <c r="F16" s="200"/>
      <c r="G16" s="201"/>
      <c r="H16" s="184"/>
      <c r="I16" s="184"/>
    </row>
    <row r="17" spans="1:9" ht="15.75" thickBot="1" x14ac:dyDescent="0.3">
      <c r="A17" s="209"/>
      <c r="B17" s="210"/>
      <c r="C17" s="210"/>
      <c r="D17" s="210"/>
      <c r="E17" s="210"/>
      <c r="F17" s="211"/>
      <c r="G17" s="212"/>
      <c r="H17" s="368" t="s">
        <v>42</v>
      </c>
      <c r="I17" s="369"/>
    </row>
    <row r="18" spans="1:9" ht="15.75" thickBot="1" x14ac:dyDescent="0.3">
      <c r="A18" s="213"/>
      <c r="B18" s="184"/>
      <c r="C18" s="184"/>
      <c r="D18" s="184"/>
      <c r="E18" s="184"/>
      <c r="F18" s="184"/>
      <c r="G18" s="201"/>
      <c r="H18" s="184"/>
      <c r="I18" s="184"/>
    </row>
    <row r="19" spans="1:9" ht="15.75" thickBot="1" x14ac:dyDescent="0.3">
      <c r="A19" s="214">
        <v>135</v>
      </c>
      <c r="B19" s="215">
        <f>SUM(B10:B18)</f>
        <v>0.77</v>
      </c>
      <c r="C19" s="215">
        <f>SUM(C10:C18)</f>
        <v>210</v>
      </c>
      <c r="D19" s="216">
        <f>SUM(D11:D18)</f>
        <v>48.42</v>
      </c>
      <c r="E19" s="215">
        <v>238</v>
      </c>
      <c r="F19" s="215">
        <f>SUM(F10:F18)</f>
        <v>976.51</v>
      </c>
      <c r="G19" s="217">
        <f>SUM(G10:G11:G12:G13:G14:G15:G16:G17:G18)</f>
        <v>1608.7</v>
      </c>
      <c r="H19" s="218" t="s">
        <v>11</v>
      </c>
      <c r="I19" s="219"/>
    </row>
    <row r="20" spans="1:9" x14ac:dyDescent="0.25">
      <c r="A20" s="184"/>
      <c r="B20" s="184"/>
      <c r="C20" s="184"/>
      <c r="D20" s="184"/>
      <c r="E20" s="184"/>
      <c r="F20" s="184"/>
      <c r="G20" s="184"/>
      <c r="H20" s="184"/>
      <c r="I20" s="184"/>
    </row>
  </sheetData>
  <mergeCells count="5">
    <mergeCell ref="A7:G7"/>
    <mergeCell ref="H11:I11"/>
    <mergeCell ref="H13:I13"/>
    <mergeCell ref="H15:I15"/>
    <mergeCell ref="H17:I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6"/>
  <sheetViews>
    <sheetView workbookViewId="0">
      <selection activeCell="G16" sqref="G16"/>
    </sheetView>
  </sheetViews>
  <sheetFormatPr baseColWidth="10" defaultRowHeight="15" x14ac:dyDescent="0.25"/>
  <sheetData>
    <row r="3" spans="1:9" ht="15.75" thickBot="1" x14ac:dyDescent="0.3">
      <c r="A3" s="184"/>
      <c r="B3" s="184"/>
      <c r="C3" s="184"/>
      <c r="D3" s="184"/>
      <c r="E3" s="184"/>
      <c r="F3" s="184"/>
      <c r="G3" s="184"/>
      <c r="H3" s="184"/>
      <c r="I3" s="184"/>
    </row>
    <row r="4" spans="1:9" ht="15.75" thickBot="1" x14ac:dyDescent="0.3">
      <c r="A4" s="365" t="s">
        <v>57</v>
      </c>
      <c r="B4" s="366"/>
      <c r="C4" s="366"/>
      <c r="D4" s="366"/>
      <c r="E4" s="366"/>
      <c r="F4" s="366"/>
      <c r="G4" s="367"/>
      <c r="H4" s="185"/>
      <c r="I4" s="185"/>
    </row>
    <row r="5" spans="1:9" ht="15.75" thickBot="1" x14ac:dyDescent="0.3">
      <c r="A5" s="186"/>
      <c r="B5" s="184"/>
      <c r="C5" s="184"/>
      <c r="D5" s="184"/>
      <c r="E5" s="184"/>
      <c r="F5" s="184"/>
      <c r="G5" s="187"/>
      <c r="H5" s="184"/>
      <c r="I5" s="184"/>
    </row>
    <row r="6" spans="1:9" ht="15.75" thickBot="1" x14ac:dyDescent="0.3">
      <c r="A6" s="188"/>
      <c r="B6" s="189"/>
      <c r="C6" s="190"/>
      <c r="D6" s="190"/>
      <c r="E6" s="190"/>
      <c r="F6" s="190"/>
      <c r="G6" s="191" t="s">
        <v>38</v>
      </c>
      <c r="H6" s="184"/>
      <c r="I6" s="184"/>
    </row>
    <row r="7" spans="1:9" ht="15.75" thickBot="1" x14ac:dyDescent="0.3">
      <c r="A7" s="192"/>
      <c r="B7" s="193"/>
      <c r="C7" s="193"/>
      <c r="D7" s="193"/>
      <c r="E7" s="193"/>
      <c r="F7" s="193"/>
      <c r="G7" s="194"/>
      <c r="H7" s="184"/>
      <c r="I7" s="184"/>
    </row>
    <row r="8" spans="1:9" ht="15.75" thickBot="1" x14ac:dyDescent="0.3">
      <c r="A8" s="195"/>
      <c r="B8" s="196"/>
      <c r="C8" s="196"/>
      <c r="D8" s="196"/>
      <c r="E8" s="196"/>
      <c r="F8" s="197"/>
      <c r="G8" s="198"/>
      <c r="H8" s="368" t="s">
        <v>39</v>
      </c>
      <c r="I8" s="369"/>
    </row>
    <row r="9" spans="1:9" ht="15.75" thickBot="1" x14ac:dyDescent="0.3">
      <c r="A9" s="199"/>
      <c r="B9" s="200"/>
      <c r="C9" s="200"/>
      <c r="D9" s="200"/>
      <c r="E9" s="200"/>
      <c r="F9" s="200"/>
      <c r="G9" s="201"/>
      <c r="H9" s="184"/>
      <c r="I9" s="184"/>
    </row>
    <row r="10" spans="1:9" ht="15.75" thickBot="1" x14ac:dyDescent="0.3">
      <c r="A10" s="202"/>
      <c r="B10" s="203"/>
      <c r="C10" s="203"/>
      <c r="D10" s="203"/>
      <c r="E10" s="203"/>
      <c r="F10" s="203"/>
      <c r="G10" s="204"/>
      <c r="H10" s="368" t="s">
        <v>40</v>
      </c>
      <c r="I10" s="369"/>
    </row>
    <row r="11" spans="1:9" ht="15.75" thickBot="1" x14ac:dyDescent="0.3">
      <c r="A11" s="199"/>
      <c r="B11" s="200"/>
      <c r="C11" s="200"/>
      <c r="D11" s="200"/>
      <c r="E11" s="200"/>
      <c r="F11" s="200"/>
      <c r="G11" s="205"/>
      <c r="H11" s="184"/>
      <c r="I11" s="184"/>
    </row>
    <row r="12" spans="1:9" ht="15.75" thickBot="1" x14ac:dyDescent="0.3">
      <c r="A12" s="206"/>
      <c r="B12" s="207"/>
      <c r="C12" s="207"/>
      <c r="D12" s="207"/>
      <c r="E12" s="207"/>
      <c r="F12" s="207"/>
      <c r="G12" s="208"/>
      <c r="H12" s="368" t="s">
        <v>41</v>
      </c>
      <c r="I12" s="369"/>
    </row>
    <row r="13" spans="1:9" ht="15.75" thickBot="1" x14ac:dyDescent="0.3">
      <c r="A13" s="199"/>
      <c r="B13" s="200"/>
      <c r="C13" s="200"/>
      <c r="D13" s="200"/>
      <c r="E13" s="200"/>
      <c r="F13" s="200"/>
      <c r="G13" s="201"/>
      <c r="H13" s="184"/>
      <c r="I13" s="184"/>
    </row>
    <row r="14" spans="1:9" ht="15.75" thickBot="1" x14ac:dyDescent="0.3">
      <c r="A14" s="209"/>
      <c r="B14" s="210"/>
      <c r="C14" s="210"/>
      <c r="D14" s="210"/>
      <c r="E14" s="210"/>
      <c r="F14" s="211"/>
      <c r="G14" s="212"/>
      <c r="H14" s="368" t="s">
        <v>42</v>
      </c>
      <c r="I14" s="369"/>
    </row>
    <row r="15" spans="1:9" ht="15.75" thickBot="1" x14ac:dyDescent="0.3">
      <c r="A15" s="213"/>
      <c r="B15" s="184"/>
      <c r="C15" s="184"/>
      <c r="D15" s="184"/>
      <c r="E15" s="184"/>
      <c r="F15" s="184"/>
      <c r="G15" s="201"/>
      <c r="H15" s="184"/>
      <c r="I15" s="184"/>
    </row>
    <row r="16" spans="1:9" ht="15.75" thickBot="1" x14ac:dyDescent="0.3">
      <c r="A16" s="214"/>
      <c r="B16" s="215">
        <f>SUM(B7:B15)</f>
        <v>0</v>
      </c>
      <c r="C16" s="215">
        <f>SUM(C7:C15)</f>
        <v>0</v>
      </c>
      <c r="D16" s="216">
        <f>SUM(D8:D15)</f>
        <v>0</v>
      </c>
      <c r="E16" s="215"/>
      <c r="F16" s="215">
        <f>SUM(F7:F15)</f>
        <v>0</v>
      </c>
      <c r="G16" s="217">
        <f>SUM(G8:G15)</f>
        <v>0</v>
      </c>
      <c r="H16" s="218" t="s">
        <v>11</v>
      </c>
      <c r="I16" s="219"/>
    </row>
  </sheetData>
  <mergeCells count="5">
    <mergeCell ref="A4:G4"/>
    <mergeCell ref="H8:I8"/>
    <mergeCell ref="H10:I10"/>
    <mergeCell ref="H12:I12"/>
    <mergeCell ref="H14:I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6"/>
  <sheetViews>
    <sheetView workbookViewId="0">
      <selection activeCell="H26" sqref="H26"/>
    </sheetView>
  </sheetViews>
  <sheetFormatPr baseColWidth="10" defaultRowHeight="15" x14ac:dyDescent="0.25"/>
  <sheetData>
    <row r="2" spans="1:9" ht="15.75" thickBot="1" x14ac:dyDescent="0.3"/>
    <row r="3" spans="1:9" ht="18.75" thickBot="1" x14ac:dyDescent="0.3">
      <c r="A3" s="370" t="s">
        <v>43</v>
      </c>
      <c r="B3" s="371"/>
      <c r="C3" s="371"/>
      <c r="D3" s="371"/>
      <c r="E3" s="371"/>
      <c r="F3" s="371"/>
      <c r="G3" s="371"/>
      <c r="H3" s="372"/>
    </row>
    <row r="4" spans="1:9" ht="15.75" thickBot="1" x14ac:dyDescent="0.3">
      <c r="A4" s="220" t="s">
        <v>0</v>
      </c>
      <c r="B4" s="190" t="s">
        <v>32</v>
      </c>
      <c r="C4" s="190" t="s">
        <v>33</v>
      </c>
      <c r="D4" s="190" t="s">
        <v>34</v>
      </c>
      <c r="E4" s="190" t="s">
        <v>44</v>
      </c>
      <c r="F4" s="190" t="s">
        <v>45</v>
      </c>
      <c r="G4" s="190" t="s">
        <v>46</v>
      </c>
      <c r="H4" s="191" t="s">
        <v>38</v>
      </c>
    </row>
    <row r="5" spans="1:9" x14ac:dyDescent="0.25">
      <c r="A5" s="221" t="s">
        <v>13</v>
      </c>
      <c r="B5" s="222"/>
      <c r="C5" s="222"/>
      <c r="D5" s="222"/>
      <c r="E5" s="222"/>
      <c r="F5" s="222"/>
      <c r="G5" s="222"/>
      <c r="H5" s="223"/>
    </row>
    <row r="6" spans="1:9" x14ac:dyDescent="0.25">
      <c r="A6" s="13"/>
      <c r="B6" s="224"/>
      <c r="C6" s="224"/>
      <c r="D6" s="224"/>
      <c r="E6" s="224"/>
      <c r="F6" s="224"/>
      <c r="G6" s="224">
        <v>7.5</v>
      </c>
      <c r="H6" s="225">
        <v>7.5</v>
      </c>
    </row>
    <row r="7" spans="1:9" x14ac:dyDescent="0.25">
      <c r="A7" s="84"/>
      <c r="B7" s="224"/>
      <c r="C7" s="224"/>
      <c r="D7" s="224"/>
      <c r="E7" s="224"/>
      <c r="F7" s="224"/>
      <c r="G7" s="224">
        <v>12</v>
      </c>
      <c r="H7" s="225">
        <v>12</v>
      </c>
    </row>
    <row r="8" spans="1:9" x14ac:dyDescent="0.25">
      <c r="A8" s="13"/>
      <c r="B8" s="224"/>
      <c r="C8" s="224"/>
      <c r="D8" s="224"/>
      <c r="E8" s="224"/>
      <c r="F8" s="224"/>
      <c r="G8" s="224">
        <v>16</v>
      </c>
      <c r="H8" s="225">
        <v>16</v>
      </c>
    </row>
    <row r="9" spans="1:9" ht="15.75" thickBot="1" x14ac:dyDescent="0.3">
      <c r="A9" s="226"/>
      <c r="B9" s="224"/>
      <c r="C9" s="224"/>
      <c r="D9" s="224"/>
      <c r="E9" s="224"/>
      <c r="F9" s="224"/>
      <c r="G9" s="224">
        <v>15</v>
      </c>
      <c r="H9" s="225">
        <v>15</v>
      </c>
      <c r="I9" s="227"/>
    </row>
    <row r="10" spans="1:9" ht="15.75" thickBot="1" x14ac:dyDescent="0.3">
      <c r="A10" s="226"/>
      <c r="B10" s="224"/>
      <c r="C10" s="224"/>
      <c r="D10" s="224"/>
      <c r="E10" s="224"/>
      <c r="F10" s="224"/>
      <c r="G10" s="224">
        <v>11.27</v>
      </c>
      <c r="H10" s="225">
        <v>11.27</v>
      </c>
      <c r="I10" s="228"/>
    </row>
    <row r="11" spans="1:9" x14ac:dyDescent="0.25">
      <c r="A11" s="226"/>
      <c r="B11" s="224"/>
      <c r="C11" s="224"/>
      <c r="D11" s="224"/>
      <c r="E11" s="224"/>
      <c r="F11" s="224"/>
      <c r="G11" s="224">
        <v>70</v>
      </c>
      <c r="H11" s="225">
        <v>70</v>
      </c>
    </row>
    <row r="12" spans="1:9" x14ac:dyDescent="0.25">
      <c r="A12" s="226"/>
      <c r="B12" s="224"/>
      <c r="C12" s="224"/>
      <c r="D12" s="224"/>
      <c r="E12" s="224"/>
      <c r="F12" s="224"/>
      <c r="G12" s="224"/>
      <c r="H12" s="225"/>
    </row>
    <row r="13" spans="1:9" ht="15.75" thickBot="1" x14ac:dyDescent="0.3">
      <c r="A13" s="229" t="s">
        <v>14</v>
      </c>
      <c r="B13" s="230">
        <f>SUM(B5:B12)</f>
        <v>0</v>
      </c>
      <c r="C13" s="231">
        <f>SUM(C5:C12)</f>
        <v>0</v>
      </c>
      <c r="D13" s="231">
        <f>SUM(D5:D12)</f>
        <v>0</v>
      </c>
      <c r="E13" s="232">
        <f>SUM(E5:E12)</f>
        <v>0</v>
      </c>
      <c r="F13" s="232"/>
      <c r="G13" s="232">
        <f>SUM(G5:G12)</f>
        <v>131.76999999999998</v>
      </c>
      <c r="H13" s="233">
        <f t="shared" ref="H13" si="0">SUM(B13:G13)</f>
        <v>131.76999999999998</v>
      </c>
      <c r="I13" s="234"/>
    </row>
    <row r="14" spans="1:9" ht="15.75" thickTop="1" x14ac:dyDescent="0.25">
      <c r="A14" s="235" t="s">
        <v>47</v>
      </c>
      <c r="B14" s="236"/>
      <c r="C14" s="237"/>
      <c r="D14" s="238"/>
      <c r="E14" s="237"/>
      <c r="F14" s="237"/>
      <c r="G14" s="237"/>
      <c r="H14" s="239"/>
    </row>
    <row r="15" spans="1:9" x14ac:dyDescent="0.25">
      <c r="A15" s="13"/>
      <c r="B15" s="224"/>
      <c r="C15" s="240"/>
      <c r="D15" s="224"/>
      <c r="E15" s="240"/>
      <c r="F15" s="240"/>
      <c r="G15" s="240">
        <v>7.5</v>
      </c>
      <c r="H15" s="225">
        <v>7.5</v>
      </c>
    </row>
    <row r="16" spans="1:9" x14ac:dyDescent="0.25">
      <c r="A16" s="13"/>
      <c r="B16" s="224"/>
      <c r="C16" s="241"/>
      <c r="D16" s="224"/>
      <c r="E16" s="224"/>
      <c r="F16" s="240"/>
      <c r="G16" s="240">
        <v>12</v>
      </c>
      <c r="H16" s="225">
        <v>12</v>
      </c>
    </row>
    <row r="17" spans="1:9" x14ac:dyDescent="0.25">
      <c r="A17" s="13"/>
      <c r="B17" s="224"/>
      <c r="C17" s="241"/>
      <c r="D17" s="224"/>
      <c r="E17" s="224"/>
      <c r="F17" s="240"/>
      <c r="G17" s="240">
        <v>16</v>
      </c>
      <c r="H17" s="225">
        <v>16</v>
      </c>
    </row>
    <row r="18" spans="1:9" x14ac:dyDescent="0.25">
      <c r="A18" s="13"/>
      <c r="B18" s="224"/>
      <c r="C18" s="241"/>
      <c r="D18" s="224"/>
      <c r="E18" s="224"/>
      <c r="F18" s="240"/>
      <c r="G18" s="240">
        <v>15</v>
      </c>
      <c r="H18" s="225">
        <v>15</v>
      </c>
    </row>
    <row r="19" spans="1:9" x14ac:dyDescent="0.25">
      <c r="A19" s="13"/>
      <c r="B19" s="224"/>
      <c r="C19" s="241"/>
      <c r="D19" s="224"/>
      <c r="E19" s="224"/>
      <c r="F19" s="240"/>
      <c r="G19" s="240">
        <v>0.77</v>
      </c>
      <c r="H19" s="225">
        <v>0.77</v>
      </c>
    </row>
    <row r="20" spans="1:9" x14ac:dyDescent="0.25">
      <c r="A20" s="13"/>
      <c r="B20" s="224"/>
      <c r="C20" s="241"/>
      <c r="D20" s="224"/>
      <c r="E20" s="224"/>
      <c r="F20" s="240"/>
      <c r="G20" s="240">
        <v>11.27</v>
      </c>
      <c r="H20" s="225">
        <v>11.27</v>
      </c>
    </row>
    <row r="21" spans="1:9" x14ac:dyDescent="0.25">
      <c r="A21" s="13"/>
      <c r="B21" s="224"/>
      <c r="C21" s="241"/>
      <c r="D21" s="224"/>
      <c r="E21" s="224"/>
      <c r="F21" s="240"/>
      <c r="G21" s="240"/>
      <c r="H21" s="225"/>
    </row>
    <row r="22" spans="1:9" x14ac:dyDescent="0.25">
      <c r="A22" s="13"/>
      <c r="B22" s="224"/>
      <c r="C22" s="241"/>
      <c r="D22" s="224"/>
      <c r="E22" s="224"/>
      <c r="F22" s="240"/>
      <c r="G22" s="240"/>
      <c r="H22" s="225"/>
    </row>
    <row r="23" spans="1:9" x14ac:dyDescent="0.25">
      <c r="A23" s="13"/>
      <c r="B23" s="224"/>
      <c r="C23" s="241"/>
      <c r="D23" s="224"/>
      <c r="E23" s="224"/>
      <c r="F23" s="240"/>
      <c r="G23" s="240"/>
      <c r="H23" s="225"/>
    </row>
    <row r="24" spans="1:9" x14ac:dyDescent="0.25">
      <c r="A24" s="13"/>
      <c r="B24" s="224"/>
      <c r="C24" s="241"/>
      <c r="D24" s="224"/>
      <c r="E24" s="224"/>
      <c r="F24" s="240"/>
      <c r="G24" s="240"/>
      <c r="H24" s="225"/>
    </row>
    <row r="25" spans="1:9" ht="15.75" thickBot="1" x14ac:dyDescent="0.3">
      <c r="A25" s="13"/>
      <c r="B25" s="224"/>
      <c r="C25" s="241"/>
      <c r="D25" s="224"/>
      <c r="E25" s="224"/>
      <c r="F25" s="240"/>
      <c r="G25" s="240"/>
      <c r="H25" s="225"/>
    </row>
    <row r="26" spans="1:9" ht="16.5" thickTop="1" thickBot="1" x14ac:dyDescent="0.3">
      <c r="A26" s="242" t="s">
        <v>14</v>
      </c>
      <c r="B26" s="243">
        <f>SUM(B14:B25)</f>
        <v>0</v>
      </c>
      <c r="C26" s="244">
        <f>SUM(C14:C25)</f>
        <v>0</v>
      </c>
      <c r="D26" s="245">
        <f>SUM(D14:D25)</f>
        <v>0</v>
      </c>
      <c r="E26" s="243">
        <f>SUM(E14:E25)</f>
        <v>0</v>
      </c>
      <c r="F26" s="243"/>
      <c r="G26" s="243">
        <f>SUM(G14:G25)</f>
        <v>62.540000000000006</v>
      </c>
      <c r="H26" s="246">
        <f>SUM(H15:H25)</f>
        <v>62.540000000000006</v>
      </c>
      <c r="I26" s="247">
        <f>SUM(H13,H26)</f>
        <v>194.31</v>
      </c>
    </row>
    <row r="27" spans="1:9" ht="15.75" thickTop="1" x14ac:dyDescent="0.25">
      <c r="A27" s="235" t="s">
        <v>16</v>
      </c>
      <c r="B27" s="248"/>
      <c r="C27" s="249"/>
      <c r="D27" s="248"/>
      <c r="E27" s="248"/>
      <c r="F27" s="249"/>
      <c r="G27" s="249"/>
      <c r="H27" s="250"/>
    </row>
    <row r="28" spans="1:9" x14ac:dyDescent="0.25">
      <c r="A28" s="251"/>
      <c r="B28" s="252"/>
      <c r="C28" s="241"/>
      <c r="D28" s="252"/>
      <c r="E28" s="241"/>
      <c r="F28" s="241"/>
      <c r="G28" s="241"/>
      <c r="H28" s="253"/>
    </row>
    <row r="29" spans="1:9" x14ac:dyDescent="0.25">
      <c r="A29" s="254"/>
      <c r="B29" s="252"/>
      <c r="C29" s="241"/>
      <c r="D29" s="252"/>
      <c r="E29" s="241"/>
      <c r="F29" s="241"/>
      <c r="G29" s="241"/>
      <c r="H29" s="253"/>
    </row>
    <row r="30" spans="1:9" x14ac:dyDescent="0.25">
      <c r="A30" s="251"/>
      <c r="B30" s="252"/>
      <c r="C30" s="241"/>
      <c r="D30" s="252"/>
      <c r="E30" s="241"/>
      <c r="F30" s="241"/>
      <c r="G30" s="241"/>
      <c r="H30" s="253"/>
    </row>
    <row r="31" spans="1:9" x14ac:dyDescent="0.25">
      <c r="A31" s="251"/>
      <c r="B31" s="252"/>
      <c r="C31" s="241"/>
      <c r="D31" s="252"/>
      <c r="E31" s="241"/>
      <c r="F31" s="241"/>
      <c r="G31" s="241"/>
      <c r="H31" s="253"/>
    </row>
    <row r="32" spans="1:9" x14ac:dyDescent="0.25">
      <c r="A32" s="251"/>
      <c r="B32" s="252"/>
      <c r="C32" s="241"/>
      <c r="D32" s="252"/>
      <c r="E32" s="241"/>
      <c r="F32" s="241"/>
      <c r="G32" s="241"/>
      <c r="H32" s="253"/>
    </row>
    <row r="33" spans="1:9" x14ac:dyDescent="0.25">
      <c r="A33" s="251"/>
      <c r="B33" s="252"/>
      <c r="C33" s="241"/>
      <c r="D33" s="252"/>
      <c r="E33" s="241"/>
      <c r="F33" s="241"/>
      <c r="G33" s="241"/>
      <c r="H33" s="253"/>
    </row>
    <row r="34" spans="1:9" x14ac:dyDescent="0.25">
      <c r="A34" s="251"/>
      <c r="B34" s="252"/>
      <c r="C34" s="241"/>
      <c r="D34" s="252"/>
      <c r="E34" s="241"/>
      <c r="F34" s="241"/>
      <c r="G34" s="241"/>
      <c r="H34" s="253"/>
    </row>
    <row r="35" spans="1:9" x14ac:dyDescent="0.25">
      <c r="A35" s="251"/>
      <c r="B35" s="252"/>
      <c r="C35" s="241"/>
      <c r="D35" s="252"/>
      <c r="E35" s="241"/>
      <c r="F35" s="241"/>
      <c r="G35" s="241"/>
      <c r="H35" s="225"/>
    </row>
    <row r="36" spans="1:9" x14ac:dyDescent="0.25">
      <c r="A36" s="251"/>
      <c r="B36" s="252"/>
      <c r="C36" s="241"/>
      <c r="D36" s="252"/>
      <c r="E36" s="241"/>
      <c r="F36" s="241"/>
      <c r="G36" s="241"/>
      <c r="H36" s="225"/>
    </row>
    <row r="37" spans="1:9" x14ac:dyDescent="0.25">
      <c r="A37" s="255"/>
      <c r="B37" s="224"/>
      <c r="C37" s="241"/>
      <c r="D37" s="252"/>
      <c r="E37" s="241"/>
      <c r="F37" s="241"/>
      <c r="G37" s="241"/>
      <c r="H37" s="225"/>
    </row>
    <row r="38" spans="1:9" ht="15.75" thickBot="1" x14ac:dyDescent="0.3">
      <c r="A38" s="255"/>
      <c r="B38" s="224"/>
      <c r="C38" s="241"/>
      <c r="D38" s="252"/>
      <c r="E38" s="241"/>
      <c r="F38" s="241"/>
      <c r="G38" s="241"/>
      <c r="H38" s="253"/>
    </row>
    <row r="39" spans="1:9" ht="16.5" thickTop="1" thickBot="1" x14ac:dyDescent="0.3">
      <c r="A39" s="256" t="s">
        <v>14</v>
      </c>
      <c r="B39" s="230">
        <f>SUM(B27:B38)</f>
        <v>0</v>
      </c>
      <c r="C39" s="257">
        <f>SUM(C27:C38)</f>
        <v>0</v>
      </c>
      <c r="D39" s="257">
        <f>SUM(D27:D38)</f>
        <v>0</v>
      </c>
      <c r="E39" s="258">
        <f>SUM(E27:E38)</f>
        <v>0</v>
      </c>
      <c r="F39" s="258"/>
      <c r="G39" s="258">
        <f>SUM(G27:G38)</f>
        <v>0</v>
      </c>
      <c r="H39" s="246">
        <f>+SUM(B39:G39)</f>
        <v>0</v>
      </c>
      <c r="I39" s="259"/>
    </row>
    <row r="40" spans="1:9" ht="16.5" thickTop="1" thickBot="1" x14ac:dyDescent="0.3">
      <c r="A40" s="260" t="s">
        <v>25</v>
      </c>
      <c r="B40" s="261">
        <f>SUM(B3)</f>
        <v>0</v>
      </c>
      <c r="C40" s="262">
        <f>SUM(C13,C26,C39)</f>
        <v>0</v>
      </c>
      <c r="D40" s="263">
        <f>SUM(D13,D26,D39)</f>
        <v>0</v>
      </c>
      <c r="E40" s="263">
        <f>SUM(E13,E26,E39)</f>
        <v>0</v>
      </c>
      <c r="F40" s="263"/>
      <c r="G40" s="263">
        <f>SUM(G13,G26,G39)</f>
        <v>194.31</v>
      </c>
      <c r="H40" s="264">
        <f>SUM(H39,H26,H13)</f>
        <v>194.31</v>
      </c>
    </row>
    <row r="41" spans="1:9" ht="15.75" thickTop="1" x14ac:dyDescent="0.25">
      <c r="A41" s="235" t="s">
        <v>18</v>
      </c>
      <c r="B41" s="236"/>
      <c r="C41" s="236"/>
      <c r="D41" s="265"/>
      <c r="E41" s="236"/>
      <c r="F41" s="236"/>
      <c r="G41" s="236"/>
      <c r="H41" s="250"/>
    </row>
    <row r="42" spans="1:9" x14ac:dyDescent="0.25">
      <c r="A42" s="266"/>
      <c r="B42" s="252"/>
      <c r="C42" s="252"/>
      <c r="D42" s="241"/>
      <c r="E42" s="252"/>
      <c r="F42" s="252"/>
      <c r="G42" s="252"/>
      <c r="H42" s="253"/>
    </row>
    <row r="43" spans="1:9" x14ac:dyDescent="0.25">
      <c r="A43" s="266"/>
      <c r="B43" s="252"/>
      <c r="C43" s="252"/>
      <c r="D43" s="241"/>
      <c r="E43" s="252"/>
      <c r="F43" s="252"/>
      <c r="G43" s="252"/>
      <c r="H43" s="253"/>
    </row>
    <row r="44" spans="1:9" x14ac:dyDescent="0.25">
      <c r="A44" s="266"/>
      <c r="B44" s="252"/>
      <c r="C44" s="252"/>
      <c r="D44" s="241"/>
      <c r="E44" s="252"/>
      <c r="F44" s="252"/>
      <c r="G44" s="252"/>
      <c r="H44" s="253"/>
    </row>
    <row r="45" spans="1:9" x14ac:dyDescent="0.25">
      <c r="A45" s="266"/>
      <c r="B45" s="252"/>
      <c r="C45" s="252"/>
      <c r="D45" s="267"/>
      <c r="E45" s="252"/>
      <c r="F45" s="252"/>
      <c r="G45" s="252"/>
      <c r="H45" s="253"/>
    </row>
    <row r="46" spans="1:9" x14ac:dyDescent="0.25">
      <c r="A46" s="266"/>
      <c r="B46" s="252"/>
      <c r="C46" s="252"/>
      <c r="D46" s="241"/>
      <c r="E46" s="252"/>
      <c r="F46" s="252"/>
      <c r="G46" s="252"/>
      <c r="H46" s="253"/>
    </row>
    <row r="47" spans="1:9" x14ac:dyDescent="0.25">
      <c r="A47" s="266"/>
      <c r="B47" s="252"/>
      <c r="C47" s="252"/>
      <c r="D47" s="241"/>
      <c r="E47" s="252"/>
      <c r="F47" s="252"/>
      <c r="G47" s="252"/>
      <c r="H47" s="253"/>
    </row>
    <row r="48" spans="1:9" x14ac:dyDescent="0.25">
      <c r="A48" s="268"/>
      <c r="B48" s="224"/>
      <c r="C48" s="224"/>
      <c r="D48" s="224"/>
      <c r="E48" s="224"/>
      <c r="F48" s="224"/>
      <c r="G48" s="224"/>
      <c r="H48" s="225"/>
    </row>
    <row r="49" spans="1:9" x14ac:dyDescent="0.25">
      <c r="A49" s="268"/>
      <c r="B49" s="224"/>
      <c r="C49" s="224"/>
      <c r="D49" s="224"/>
      <c r="E49" s="269"/>
      <c r="F49" s="224"/>
      <c r="G49" s="269"/>
      <c r="H49" s="225"/>
    </row>
    <row r="50" spans="1:9" x14ac:dyDescent="0.25">
      <c r="A50" s="266"/>
      <c r="B50" s="240"/>
      <c r="C50" s="240"/>
      <c r="D50" s="240"/>
      <c r="E50" s="224"/>
      <c r="F50" s="270"/>
      <c r="G50" s="224"/>
      <c r="H50" s="225"/>
    </row>
    <row r="51" spans="1:9" x14ac:dyDescent="0.25">
      <c r="A51" s="268"/>
      <c r="B51" s="240"/>
      <c r="C51" s="240"/>
      <c r="D51" s="224"/>
      <c r="E51" s="252"/>
      <c r="F51" s="224"/>
      <c r="G51" s="224"/>
      <c r="H51" s="271"/>
    </row>
    <row r="52" spans="1:9" x14ac:dyDescent="0.25">
      <c r="A52" s="268"/>
      <c r="B52" s="240"/>
      <c r="C52" s="240"/>
      <c r="D52" s="240"/>
      <c r="E52" s="240"/>
      <c r="F52" s="224"/>
      <c r="G52" s="224"/>
      <c r="H52" s="271"/>
    </row>
    <row r="53" spans="1:9" x14ac:dyDescent="0.25">
      <c r="A53" s="272"/>
      <c r="B53" s="240"/>
      <c r="C53" s="240"/>
      <c r="D53" s="240"/>
      <c r="E53" s="240"/>
      <c r="F53" s="224"/>
      <c r="G53" s="224"/>
      <c r="H53" s="271"/>
    </row>
    <row r="54" spans="1:9" x14ac:dyDescent="0.25">
      <c r="A54" s="272"/>
      <c r="B54" s="240"/>
      <c r="C54" s="240"/>
      <c r="D54" s="240"/>
      <c r="E54" s="240"/>
      <c r="F54" s="224"/>
      <c r="G54" s="224"/>
      <c r="H54" s="271"/>
    </row>
    <row r="55" spans="1:9" x14ac:dyDescent="0.25">
      <c r="A55" s="272"/>
      <c r="B55" s="240"/>
      <c r="C55" s="240"/>
      <c r="D55" s="240"/>
      <c r="E55" s="240"/>
      <c r="F55" s="224"/>
      <c r="G55" s="224"/>
      <c r="H55" s="271"/>
    </row>
    <row r="56" spans="1:9" x14ac:dyDescent="0.25">
      <c r="A56" s="272"/>
      <c r="B56" s="240"/>
      <c r="C56" s="240"/>
      <c r="D56" s="240"/>
      <c r="E56" s="240"/>
      <c r="F56" s="224"/>
      <c r="G56" s="224"/>
      <c r="H56" s="271"/>
    </row>
    <row r="57" spans="1:9" x14ac:dyDescent="0.25">
      <c r="A57" s="272"/>
      <c r="B57" s="240"/>
      <c r="C57" s="240"/>
      <c r="D57" s="240"/>
      <c r="E57" s="240"/>
      <c r="F57" s="224"/>
      <c r="G57" s="224"/>
      <c r="H57" s="271"/>
    </row>
    <row r="58" spans="1:9" x14ac:dyDescent="0.25">
      <c r="A58" s="273"/>
      <c r="B58" s="240"/>
      <c r="C58" s="240"/>
      <c r="D58" s="240"/>
      <c r="E58" s="240"/>
      <c r="F58" s="224"/>
      <c r="G58" s="224"/>
      <c r="H58" s="271"/>
    </row>
    <row r="59" spans="1:9" ht="15.75" thickBot="1" x14ac:dyDescent="0.3">
      <c r="A59" s="274"/>
      <c r="B59" s="275"/>
      <c r="C59" s="275"/>
      <c r="D59" s="275"/>
      <c r="E59" s="275"/>
      <c r="F59" s="275"/>
      <c r="G59" s="275"/>
      <c r="H59" s="276"/>
    </row>
    <row r="60" spans="1:9" ht="16.5" thickTop="1" thickBot="1" x14ac:dyDescent="0.3">
      <c r="A60" s="256" t="s">
        <v>14</v>
      </c>
      <c r="B60" s="230">
        <f>SUM(B41:B49)</f>
        <v>0</v>
      </c>
      <c r="C60" s="230">
        <f>SUM(C41:C49)</f>
        <v>0</v>
      </c>
      <c r="D60" s="230">
        <f>SUM(D42:D59)</f>
        <v>0</v>
      </c>
      <c r="E60" s="230">
        <f>SUM(E41:E49)</f>
        <v>0</v>
      </c>
      <c r="F60" s="230"/>
      <c r="G60" s="230">
        <f>SUM(G41:G59)</f>
        <v>0</v>
      </c>
      <c r="H60" s="277">
        <f t="shared" ref="H60" si="1">SUM(B60:G60)</f>
        <v>0</v>
      </c>
      <c r="I60" s="247">
        <f>SUM(I39,H60)</f>
        <v>0</v>
      </c>
    </row>
    <row r="61" spans="1:9" ht="15.75" thickTop="1" x14ac:dyDescent="0.25">
      <c r="A61" s="278" t="s">
        <v>19</v>
      </c>
      <c r="B61" s="279"/>
      <c r="C61" s="279"/>
      <c r="D61" s="279"/>
      <c r="E61" s="279"/>
      <c r="F61" s="279"/>
      <c r="G61" s="279"/>
      <c r="H61" s="280"/>
    </row>
    <row r="62" spans="1:9" x14ac:dyDescent="0.25">
      <c r="A62" s="281"/>
      <c r="B62" s="252"/>
      <c r="C62" s="252"/>
      <c r="D62" s="252"/>
      <c r="E62" s="252"/>
      <c r="F62" s="252"/>
      <c r="G62" s="252"/>
      <c r="H62" s="253"/>
    </row>
    <row r="63" spans="1:9" x14ac:dyDescent="0.25">
      <c r="A63" s="281"/>
      <c r="B63" s="252"/>
      <c r="C63" s="252"/>
      <c r="D63" s="252"/>
      <c r="E63" s="252"/>
      <c r="F63" s="252"/>
      <c r="G63" s="252"/>
      <c r="H63" s="253"/>
    </row>
    <row r="64" spans="1:9" x14ac:dyDescent="0.25">
      <c r="A64" s="281"/>
      <c r="B64" s="252"/>
      <c r="C64" s="252"/>
      <c r="D64" s="252"/>
      <c r="E64" s="252"/>
      <c r="F64" s="252"/>
      <c r="G64" s="252"/>
      <c r="H64" s="253"/>
    </row>
    <row r="65" spans="1:9" x14ac:dyDescent="0.25">
      <c r="A65" s="281"/>
      <c r="B65" s="252"/>
      <c r="C65" s="252"/>
      <c r="D65" s="252"/>
      <c r="E65" s="252"/>
      <c r="F65" s="252"/>
      <c r="G65" s="252"/>
      <c r="H65" s="253"/>
    </row>
    <row r="66" spans="1:9" x14ac:dyDescent="0.25">
      <c r="A66" s="281"/>
      <c r="B66" s="252"/>
      <c r="C66" s="252"/>
      <c r="D66" s="252"/>
      <c r="E66" s="252"/>
      <c r="F66" s="252"/>
      <c r="G66" s="252"/>
      <c r="H66" s="253"/>
    </row>
    <row r="67" spans="1:9" x14ac:dyDescent="0.25">
      <c r="A67" s="282"/>
      <c r="B67" s="252"/>
      <c r="C67" s="252"/>
      <c r="D67" s="252"/>
      <c r="E67" s="252"/>
      <c r="F67" s="252"/>
      <c r="G67" s="252"/>
      <c r="H67" s="253"/>
    </row>
    <row r="68" spans="1:9" x14ac:dyDescent="0.25">
      <c r="A68" s="282"/>
      <c r="B68" s="252"/>
      <c r="C68" s="252"/>
      <c r="D68" s="252"/>
      <c r="E68" s="252"/>
      <c r="F68" s="252"/>
      <c r="G68" s="252"/>
      <c r="H68" s="253"/>
    </row>
    <row r="69" spans="1:9" x14ac:dyDescent="0.25">
      <c r="A69" s="282"/>
      <c r="B69" s="252"/>
      <c r="C69" s="252"/>
      <c r="D69" s="252"/>
      <c r="E69" s="252"/>
      <c r="F69" s="252"/>
      <c r="G69" s="252"/>
      <c r="H69" s="253"/>
    </row>
    <row r="70" spans="1:9" x14ac:dyDescent="0.25">
      <c r="A70" s="282"/>
      <c r="B70" s="252"/>
      <c r="C70" s="252"/>
      <c r="D70" s="252"/>
      <c r="E70" s="252"/>
      <c r="F70" s="252"/>
      <c r="G70" s="252"/>
      <c r="H70" s="253"/>
    </row>
    <row r="71" spans="1:9" x14ac:dyDescent="0.25">
      <c r="A71" s="282"/>
      <c r="B71" s="252"/>
      <c r="C71" s="252"/>
      <c r="D71" s="252"/>
      <c r="E71" s="252"/>
      <c r="F71" s="252"/>
      <c r="G71" s="252"/>
      <c r="H71" s="253"/>
    </row>
    <row r="72" spans="1:9" x14ac:dyDescent="0.25">
      <c r="A72" s="282"/>
      <c r="B72" s="252"/>
      <c r="C72" s="252"/>
      <c r="D72" s="252"/>
      <c r="E72" s="252"/>
      <c r="F72" s="252"/>
      <c r="G72" s="252"/>
      <c r="H72" s="253"/>
    </row>
    <row r="73" spans="1:9" ht="15.75" thickBot="1" x14ac:dyDescent="0.3">
      <c r="A73" s="282"/>
      <c r="B73" s="252"/>
      <c r="C73" s="252"/>
      <c r="D73" s="252"/>
      <c r="E73" s="252"/>
      <c r="F73" s="252"/>
      <c r="G73" s="252"/>
      <c r="H73" s="253"/>
    </row>
    <row r="74" spans="1:9" ht="16.5" thickTop="1" thickBot="1" x14ac:dyDescent="0.3">
      <c r="A74" s="283" t="s">
        <v>14</v>
      </c>
      <c r="B74" s="243">
        <f>SUM(B61:B73)</f>
        <v>0</v>
      </c>
      <c r="C74" s="243">
        <f>SUM(C61:C73)</f>
        <v>0</v>
      </c>
      <c r="D74" s="243">
        <f>SUM(D61:D73)</f>
        <v>0</v>
      </c>
      <c r="E74" s="243">
        <f>SUM(E61:E73)</f>
        <v>0</v>
      </c>
      <c r="F74" s="243"/>
      <c r="G74" s="243">
        <f>SUM(G62:G73)</f>
        <v>0</v>
      </c>
      <c r="H74" s="246">
        <f>SUM(B74:G74)</f>
        <v>0</v>
      </c>
      <c r="I74" s="247">
        <f>SUM(I60,H74)</f>
        <v>0</v>
      </c>
    </row>
    <row r="75" spans="1:9" ht="15.75" thickTop="1" x14ac:dyDescent="0.25">
      <c r="A75" s="284" t="s">
        <v>20</v>
      </c>
      <c r="B75" s="248"/>
      <c r="C75" s="248"/>
      <c r="D75" s="248"/>
      <c r="E75" s="248"/>
      <c r="F75" s="248"/>
      <c r="G75" s="248"/>
      <c r="H75" s="250"/>
    </row>
    <row r="76" spans="1:9" x14ac:dyDescent="0.25">
      <c r="A76" s="273"/>
      <c r="B76" s="224"/>
      <c r="C76" s="224"/>
      <c r="D76" s="224"/>
      <c r="E76" s="224"/>
      <c r="F76" s="240"/>
      <c r="G76" s="240"/>
      <c r="H76" s="225"/>
    </row>
    <row r="77" spans="1:9" x14ac:dyDescent="0.25">
      <c r="A77" s="273"/>
      <c r="B77" s="252"/>
      <c r="C77" s="252"/>
      <c r="D77" s="252"/>
      <c r="E77" s="224"/>
      <c r="F77" s="241"/>
      <c r="G77" s="241"/>
      <c r="H77" s="225"/>
    </row>
    <row r="78" spans="1:9" x14ac:dyDescent="0.25">
      <c r="A78" s="273"/>
      <c r="B78" s="224"/>
      <c r="C78" s="224"/>
      <c r="D78" s="224"/>
      <c r="E78" s="224"/>
      <c r="F78" s="224"/>
      <c r="G78" s="224"/>
      <c r="H78" s="225"/>
    </row>
    <row r="79" spans="1:9" x14ac:dyDescent="0.25">
      <c r="A79" s="273"/>
      <c r="B79" s="224"/>
      <c r="C79" s="224"/>
      <c r="D79" s="224"/>
      <c r="E79" s="224"/>
      <c r="F79" s="240"/>
      <c r="G79" s="240"/>
      <c r="H79" s="225"/>
    </row>
    <row r="80" spans="1:9" x14ac:dyDescent="0.25">
      <c r="A80" s="273"/>
      <c r="B80" s="269"/>
      <c r="C80" s="269"/>
      <c r="D80" s="269"/>
      <c r="E80" s="269"/>
      <c r="F80" s="285"/>
      <c r="G80" s="285"/>
      <c r="H80" s="225"/>
    </row>
    <row r="81" spans="1:9" x14ac:dyDescent="0.25">
      <c r="A81" s="273"/>
      <c r="B81" s="269"/>
      <c r="C81" s="269"/>
      <c r="D81" s="269"/>
      <c r="E81" s="269"/>
      <c r="F81" s="285"/>
      <c r="G81" s="285"/>
      <c r="H81" s="225"/>
    </row>
    <row r="82" spans="1:9" x14ac:dyDescent="0.25">
      <c r="A82" s="286"/>
      <c r="B82" s="269"/>
      <c r="C82" s="269"/>
      <c r="D82" s="269"/>
      <c r="E82" s="269"/>
      <c r="F82" s="269"/>
      <c r="G82" s="269"/>
      <c r="H82" s="287"/>
    </row>
    <row r="83" spans="1:9" x14ac:dyDescent="0.25">
      <c r="A83" s="286"/>
      <c r="B83" s="269"/>
      <c r="C83" s="269"/>
      <c r="D83" s="269"/>
      <c r="E83" s="269"/>
      <c r="F83" s="269"/>
      <c r="G83" s="269"/>
      <c r="H83" s="225"/>
    </row>
    <row r="84" spans="1:9" x14ac:dyDescent="0.25">
      <c r="A84" s="288"/>
      <c r="B84" s="224"/>
      <c r="C84" s="224"/>
      <c r="D84" s="224"/>
      <c r="E84" s="224"/>
      <c r="F84" s="224"/>
      <c r="G84" s="224"/>
      <c r="H84" s="225"/>
    </row>
    <row r="85" spans="1:9" x14ac:dyDescent="0.25">
      <c r="A85" s="288"/>
      <c r="B85" s="224"/>
      <c r="C85" s="224"/>
      <c r="D85" s="224"/>
      <c r="E85" s="224"/>
      <c r="F85" s="224"/>
      <c r="G85" s="224"/>
      <c r="H85" s="225"/>
    </row>
    <row r="86" spans="1:9" x14ac:dyDescent="0.25">
      <c r="A86" s="288"/>
      <c r="B86" s="224"/>
      <c r="C86" s="224"/>
      <c r="D86" s="224"/>
      <c r="E86" s="224"/>
      <c r="F86" s="224"/>
      <c r="G86" s="224"/>
      <c r="H86" s="225"/>
      <c r="I86" s="289"/>
    </row>
    <row r="87" spans="1:9" x14ac:dyDescent="0.25">
      <c r="A87" s="288"/>
      <c r="B87" s="224"/>
      <c r="C87" s="224"/>
      <c r="D87" s="224"/>
      <c r="E87" s="224"/>
      <c r="F87" s="224"/>
      <c r="G87" s="224"/>
      <c r="H87" s="225">
        <f t="shared" ref="H87:H89" si="2">SUM(B87:G87)</f>
        <v>0</v>
      </c>
    </row>
    <row r="88" spans="1:9" x14ac:dyDescent="0.25">
      <c r="A88" s="288"/>
      <c r="B88" s="224"/>
      <c r="C88" s="224"/>
      <c r="D88" s="224"/>
      <c r="E88" s="224"/>
      <c r="F88" s="224"/>
      <c r="G88" s="224"/>
      <c r="H88" s="225">
        <f t="shared" si="2"/>
        <v>0</v>
      </c>
    </row>
    <row r="89" spans="1:9" x14ac:dyDescent="0.25">
      <c r="A89" s="288"/>
      <c r="B89" s="224"/>
      <c r="C89" s="224"/>
      <c r="D89" s="224"/>
      <c r="E89" s="224"/>
      <c r="F89" s="224"/>
      <c r="G89" s="224"/>
      <c r="H89" s="225">
        <f t="shared" si="2"/>
        <v>0</v>
      </c>
    </row>
    <row r="90" spans="1:9" ht="15.75" thickBot="1" x14ac:dyDescent="0.3">
      <c r="A90" s="290" t="s">
        <v>14</v>
      </c>
      <c r="B90" s="231">
        <f>SUM(B76:B82)</f>
        <v>0</v>
      </c>
      <c r="C90" s="231">
        <f>SUM(C76:C89)</f>
        <v>0</v>
      </c>
      <c r="D90" s="231">
        <f>SUM(D76:D89)</f>
        <v>0</v>
      </c>
      <c r="E90" s="231">
        <f>SUM(E76:E89)</f>
        <v>0</v>
      </c>
      <c r="F90" s="231"/>
      <c r="G90" s="231">
        <f>SUM(G76:G89)</f>
        <v>0</v>
      </c>
      <c r="H90" s="277">
        <f t="shared" ref="H90" si="3">SUM(B90:G90)</f>
        <v>0</v>
      </c>
      <c r="I90" s="247">
        <f>SUM(I74,H90)</f>
        <v>0</v>
      </c>
    </row>
    <row r="91" spans="1:9" ht="16.5" thickTop="1" thickBot="1" x14ac:dyDescent="0.3">
      <c r="A91" s="291" t="s">
        <v>25</v>
      </c>
      <c r="B91" s="292">
        <f>SUM(B60,B74,B90)</f>
        <v>0</v>
      </c>
      <c r="C91" s="292">
        <f>SUM(C60,C74,C90)</f>
        <v>0</v>
      </c>
      <c r="D91" s="292">
        <f>SUM(D60,D74,D90)</f>
        <v>0</v>
      </c>
      <c r="E91" s="292">
        <f>SUM(E60,E74,E90)</f>
        <v>0</v>
      </c>
      <c r="F91" s="292"/>
      <c r="G91" s="292">
        <f>SUM(G60,G74,G90)</f>
        <v>0</v>
      </c>
      <c r="H91" s="293">
        <f>SUM(H90,H74,H60)</f>
        <v>0</v>
      </c>
    </row>
    <row r="92" spans="1:9" ht="16.5" thickTop="1" thickBot="1" x14ac:dyDescent="0.3">
      <c r="A92" s="294" t="s">
        <v>48</v>
      </c>
      <c r="B92" s="295">
        <f>+SUM(B40,B91)</f>
        <v>0</v>
      </c>
      <c r="C92" s="295">
        <f>SUM(C40,C91)</f>
        <v>0</v>
      </c>
      <c r="D92" s="295">
        <f>SUM(D40,D91)</f>
        <v>0</v>
      </c>
      <c r="E92" s="295">
        <f>SUM(E40,E91)</f>
        <v>0</v>
      </c>
      <c r="F92" s="296"/>
      <c r="G92" s="297">
        <f>SUM(G40,G91)</f>
        <v>194.31</v>
      </c>
      <c r="H92" s="298">
        <f>SUM(H91,H40)</f>
        <v>194.31</v>
      </c>
      <c r="I92" s="259">
        <f>SUM(H40,H91)</f>
        <v>194.31</v>
      </c>
    </row>
    <row r="93" spans="1:9" ht="15.75" thickTop="1" x14ac:dyDescent="0.25">
      <c r="A93" s="299" t="s">
        <v>22</v>
      </c>
      <c r="B93" s="300"/>
      <c r="C93" s="300"/>
      <c r="D93" s="300"/>
      <c r="E93" s="300"/>
      <c r="F93" s="300"/>
      <c r="G93" s="300"/>
      <c r="H93" s="301"/>
    </row>
    <row r="94" spans="1:9" x14ac:dyDescent="0.25">
      <c r="A94" s="302"/>
      <c r="B94" s="49"/>
      <c r="C94" s="49"/>
      <c r="D94" s="49"/>
      <c r="E94" s="49"/>
      <c r="F94" s="49"/>
      <c r="G94" s="49"/>
      <c r="H94" s="303"/>
    </row>
    <row r="95" spans="1:9" x14ac:dyDescent="0.25">
      <c r="A95" s="302"/>
      <c r="B95" s="49"/>
      <c r="C95" s="49"/>
      <c r="D95" s="49"/>
      <c r="E95" s="49"/>
      <c r="F95" s="49"/>
      <c r="G95" s="49"/>
      <c r="H95" s="303"/>
    </row>
    <row r="96" spans="1:9" x14ac:dyDescent="0.25">
      <c r="A96" s="302"/>
      <c r="B96" s="49"/>
      <c r="C96" s="49"/>
      <c r="D96" s="49"/>
      <c r="E96" s="49"/>
      <c r="F96" s="49"/>
      <c r="G96" s="49"/>
      <c r="H96" s="303"/>
    </row>
  </sheetData>
  <mergeCells count="1"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1"/>
  <sheetViews>
    <sheetView tabSelected="1" workbookViewId="0">
      <selection activeCell="F17" sqref="F17"/>
    </sheetView>
  </sheetViews>
  <sheetFormatPr baseColWidth="10" defaultRowHeight="15" x14ac:dyDescent="0.25"/>
  <cols>
    <col min="3" max="3" width="62.7109375" customWidth="1"/>
    <col min="4" max="5" width="15.7109375" customWidth="1"/>
  </cols>
  <sheetData>
    <row r="2" spans="1:5" ht="15.75" thickBot="1" x14ac:dyDescent="0.3"/>
    <row r="3" spans="1:5" ht="81.75" thickBot="1" x14ac:dyDescent="0.35">
      <c r="A3" s="304"/>
      <c r="B3" s="305"/>
      <c r="C3" s="306" t="s">
        <v>62</v>
      </c>
    </row>
    <row r="4" spans="1:5" ht="15.75" thickBot="1" x14ac:dyDescent="0.3"/>
    <row r="5" spans="1:5" ht="16.5" thickBot="1" x14ac:dyDescent="0.3">
      <c r="B5" s="307" t="s">
        <v>49</v>
      </c>
      <c r="C5" s="308" t="s">
        <v>50</v>
      </c>
      <c r="D5" s="309" t="s">
        <v>51</v>
      </c>
      <c r="E5" s="310" t="s">
        <v>52</v>
      </c>
    </row>
    <row r="6" spans="1:5" ht="15.75" thickBot="1" x14ac:dyDescent="0.3">
      <c r="B6" s="311"/>
      <c r="C6" s="312"/>
      <c r="D6" s="313"/>
      <c r="E6" s="314"/>
    </row>
    <row r="7" spans="1:5" x14ac:dyDescent="0.25">
      <c r="A7" s="315"/>
      <c r="B7" s="316"/>
      <c r="C7" s="312"/>
      <c r="D7" s="313"/>
      <c r="E7" s="317"/>
    </row>
    <row r="8" spans="1:5" ht="18.75" thickBot="1" x14ac:dyDescent="0.3">
      <c r="A8" s="315"/>
      <c r="B8" s="318"/>
      <c r="C8" s="319"/>
      <c r="D8" s="320"/>
      <c r="E8" s="321"/>
    </row>
    <row r="9" spans="1:5" ht="15.75" thickBot="1" x14ac:dyDescent="0.3">
      <c r="A9" s="315"/>
      <c r="B9" s="322">
        <v>1</v>
      </c>
      <c r="C9" s="323" t="s">
        <v>61</v>
      </c>
      <c r="D9" s="324">
        <v>2115.6999999999998</v>
      </c>
      <c r="E9" s="325"/>
    </row>
    <row r="10" spans="1:5" ht="15.75" thickBot="1" x14ac:dyDescent="0.3">
      <c r="B10" s="322">
        <v>1</v>
      </c>
      <c r="C10" s="323" t="s">
        <v>69</v>
      </c>
      <c r="D10" s="326">
        <v>200</v>
      </c>
      <c r="E10" s="327"/>
    </row>
    <row r="11" spans="1:5" x14ac:dyDescent="0.25">
      <c r="D11" s="330"/>
    </row>
    <row r="12" spans="1:5" x14ac:dyDescent="0.25">
      <c r="B12" s="332">
        <v>6251</v>
      </c>
      <c r="C12" s="333" t="s">
        <v>64</v>
      </c>
      <c r="D12" s="334">
        <v>15</v>
      </c>
      <c r="E12" s="335">
        <v>15</v>
      </c>
    </row>
    <row r="13" spans="1:5" ht="15.75" thickBot="1" x14ac:dyDescent="0.3">
      <c r="B13" s="311">
        <v>6251</v>
      </c>
      <c r="C13" s="336" t="s">
        <v>68</v>
      </c>
      <c r="D13" s="320"/>
      <c r="E13" s="314">
        <v>240</v>
      </c>
    </row>
    <row r="14" spans="1:5" x14ac:dyDescent="0.25">
      <c r="B14" s="337">
        <v>625</v>
      </c>
      <c r="C14" s="312" t="s">
        <v>65</v>
      </c>
      <c r="D14" s="313"/>
      <c r="E14" s="317">
        <v>301.02999999999997</v>
      </c>
    </row>
    <row r="15" spans="1:5" ht="15.75" thickBot="1" x14ac:dyDescent="0.3">
      <c r="B15" s="338"/>
      <c r="C15" s="336" t="s">
        <v>73</v>
      </c>
      <c r="D15" s="339"/>
      <c r="E15" s="340">
        <v>260</v>
      </c>
    </row>
    <row r="16" spans="1:5" ht="15.75" thickBot="1" x14ac:dyDescent="0.3">
      <c r="B16" s="328">
        <v>6262</v>
      </c>
      <c r="C16" s="329" t="s">
        <v>60</v>
      </c>
      <c r="D16" s="326"/>
      <c r="E16" s="331">
        <v>16.68</v>
      </c>
    </row>
    <row r="17" spans="1:7" ht="15.75" thickBot="1" x14ac:dyDescent="0.3">
      <c r="B17" s="322">
        <v>618</v>
      </c>
      <c r="C17" s="323" t="s">
        <v>53</v>
      </c>
      <c r="D17" s="326"/>
      <c r="E17" s="327">
        <v>145</v>
      </c>
    </row>
    <row r="18" spans="1:7" ht="15.75" thickBot="1" x14ac:dyDescent="0.3">
      <c r="B18" s="322">
        <v>615</v>
      </c>
      <c r="C18" s="323" t="s">
        <v>76</v>
      </c>
      <c r="D18" s="326"/>
      <c r="E18" s="327">
        <v>0</v>
      </c>
    </row>
    <row r="19" spans="1:7" ht="15.75" thickBot="1" x14ac:dyDescent="0.3">
      <c r="B19" s="311">
        <v>6278</v>
      </c>
      <c r="C19" s="341" t="s">
        <v>54</v>
      </c>
      <c r="D19" s="320"/>
      <c r="E19" s="314">
        <v>156</v>
      </c>
    </row>
    <row r="20" spans="1:7" x14ac:dyDescent="0.25">
      <c r="B20" s="342">
        <v>607300</v>
      </c>
      <c r="C20" s="312" t="s">
        <v>66</v>
      </c>
      <c r="D20" s="313"/>
      <c r="E20" s="317">
        <v>19.34</v>
      </c>
    </row>
    <row r="21" spans="1:7" ht="15.75" thickBot="1" x14ac:dyDescent="0.3">
      <c r="B21" s="343"/>
      <c r="C21" s="336"/>
      <c r="D21" s="339"/>
      <c r="E21" s="340"/>
    </row>
    <row r="22" spans="1:7" ht="15.75" thickBot="1" x14ac:dyDescent="0.3">
      <c r="B22" s="322">
        <v>1</v>
      </c>
      <c r="C22" s="323" t="s">
        <v>63</v>
      </c>
      <c r="D22" s="326"/>
      <c r="E22" s="327">
        <v>96.75</v>
      </c>
    </row>
    <row r="23" spans="1:7" ht="15.75" thickBot="1" x14ac:dyDescent="0.3">
      <c r="B23" s="338"/>
      <c r="C23" s="336" t="s">
        <v>67</v>
      </c>
      <c r="D23" s="339"/>
      <c r="E23" s="340">
        <v>1111.78</v>
      </c>
    </row>
    <row r="24" spans="1:7" ht="15.75" thickBot="1" x14ac:dyDescent="0.3">
      <c r="B24" s="322"/>
      <c r="C24" s="323" t="s">
        <v>75</v>
      </c>
      <c r="D24" s="326"/>
      <c r="E24" s="327">
        <v>78.61</v>
      </c>
    </row>
    <row r="25" spans="1:7" ht="15.75" thickBot="1" x14ac:dyDescent="0.3">
      <c r="B25" s="328">
        <v>607</v>
      </c>
      <c r="C25" s="329" t="s">
        <v>74</v>
      </c>
      <c r="D25" s="330"/>
      <c r="E25" s="331">
        <v>45</v>
      </c>
      <c r="G25" s="344"/>
    </row>
    <row r="26" spans="1:7" ht="17.25" thickTop="1" thickBot="1" x14ac:dyDescent="0.3">
      <c r="B26" s="345"/>
      <c r="C26" s="346" t="s">
        <v>70</v>
      </c>
      <c r="D26" s="347">
        <v>2330.6999999999998</v>
      </c>
      <c r="E26" s="348">
        <v>-2155.19</v>
      </c>
    </row>
    <row r="27" spans="1:7" ht="15.75" thickBot="1" x14ac:dyDescent="0.3">
      <c r="A27" s="315"/>
      <c r="B27" s="349"/>
      <c r="C27" s="350"/>
      <c r="D27" s="349"/>
      <c r="E27" s="351"/>
    </row>
    <row r="28" spans="1:7" ht="16.5" thickBot="1" x14ac:dyDescent="0.3">
      <c r="A28" s="315"/>
      <c r="B28" s="352"/>
      <c r="C28" s="323"/>
      <c r="D28" s="353"/>
      <c r="E28" s="354"/>
    </row>
    <row r="29" spans="1:7" ht="16.5" thickBot="1" x14ac:dyDescent="0.3">
      <c r="B29" s="355"/>
      <c r="C29" s="356" t="s">
        <v>71</v>
      </c>
      <c r="D29" s="357">
        <v>185.51</v>
      </c>
      <c r="E29" s="358"/>
    </row>
    <row r="30" spans="1:7" x14ac:dyDescent="0.25">
      <c r="A30" s="315"/>
    </row>
    <row r="31" spans="1:7" ht="16.5" x14ac:dyDescent="0.35">
      <c r="C31" s="359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Feuil1</vt:lpstr>
      <vt:lpstr>Feuil2</vt:lpstr>
      <vt:lpstr>Feuil3</vt:lpstr>
      <vt:lpstr>Feuil4</vt:lpstr>
      <vt:lpstr>Feuil5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Enguerrand Bardane</dc:creator>
  <cp:lastModifiedBy>PUBLIC</cp:lastModifiedBy>
  <dcterms:created xsi:type="dcterms:W3CDTF">2024-04-11T09:51:31Z</dcterms:created>
  <dcterms:modified xsi:type="dcterms:W3CDTF">2026-07-21T13:06:55Z</dcterms:modified>
</cp:coreProperties>
</file>